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mitry\Downloads\"/>
    </mc:Choice>
  </mc:AlternateContent>
  <xr:revisionPtr revIDLastSave="0" documentId="8_{E30509A7-AE95-41F8-BD83-7B45A2021B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пецификация" sheetId="2" r:id="rId1"/>
    <sheet name="Файл загрузки" sheetId="1" r:id="rId2"/>
  </sheets>
  <definedNames>
    <definedName name="BySpan">Спецификация!$AE$18:$AE$128</definedName>
    <definedName name="Egger">Спецификация!$AG$18:$AG$161</definedName>
    <definedName name="Kronospan">Спецификация!$AD$18:$AD$154</definedName>
    <definedName name="Возможно">Спецификация!$AH$18:$AH$19</definedName>
    <definedName name="Вращение">Спецификация!$AH$18:$AH$19</definedName>
    <definedName name="ДВП">Спецификация!$AF$18</definedName>
    <definedName name="клей">Спецификация!$AS$18:$AS$19</definedName>
    <definedName name="кромка">Спецификация!$AI$18:$AI$19</definedName>
    <definedName name="_xlnm.Print_Area" localSheetId="0">Спецификация!$A$17:$P$19</definedName>
    <definedName name="_xlnm.Print_Area" localSheetId="1">'Файл загрузки'!$A$1:$O$3</definedName>
    <definedName name="толщина">Спецификация!$AK$18</definedName>
    <definedName name="толщины">Спецификация!$AK$18:$AK$19</definedName>
    <definedName name="требуется">Спецификация!$AJ$18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2" l="1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8" i="2"/>
  <c r="U18" i="2" s="1"/>
  <c r="T18" i="2" s="1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O20" i="2"/>
  <c r="AP20" i="2"/>
  <c r="AQ20" i="2"/>
  <c r="AR20" i="2"/>
  <c r="AO19" i="2"/>
  <c r="AP19" i="2"/>
  <c r="AQ19" i="2"/>
  <c r="AR19" i="2"/>
  <c r="AN20" i="2" l="1"/>
  <c r="AT36" i="2" l="1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18" i="2"/>
  <c r="AM19" i="2"/>
  <c r="AN19" i="2" s="1"/>
  <c r="AM18" i="2"/>
  <c r="U19" i="2"/>
  <c r="T19" i="2" s="1"/>
  <c r="U20" i="2"/>
  <c r="T20" i="2" s="1"/>
  <c r="U21" i="2"/>
  <c r="T21" i="2" s="1"/>
  <c r="U22" i="2"/>
  <c r="T22" i="2" s="1"/>
  <c r="U23" i="2"/>
  <c r="T23" i="2" s="1"/>
  <c r="U24" i="2"/>
  <c r="T24" i="2" s="1"/>
  <c r="U25" i="2"/>
  <c r="T25" i="2" s="1"/>
  <c r="U26" i="2"/>
  <c r="T26" i="2" s="1"/>
  <c r="U27" i="2"/>
  <c r="T27" i="2" s="1"/>
  <c r="U28" i="2"/>
  <c r="T28" i="2" s="1"/>
  <c r="U29" i="2"/>
  <c r="T29" i="2" s="1"/>
  <c r="U30" i="2"/>
  <c r="T30" i="2" s="1"/>
  <c r="U31" i="2"/>
  <c r="T31" i="2" s="1"/>
  <c r="U32" i="2"/>
  <c r="T32" i="2" s="1"/>
  <c r="U33" i="2"/>
  <c r="T33" i="2" s="1"/>
  <c r="U34" i="2"/>
  <c r="T34" i="2" s="1"/>
  <c r="U35" i="2"/>
  <c r="T35" i="2" s="1"/>
  <c r="U36" i="2"/>
  <c r="T36" i="2" s="1"/>
  <c r="U37" i="2"/>
  <c r="T37" i="2" s="1"/>
  <c r="U38" i="2"/>
  <c r="T38" i="2" s="1"/>
  <c r="U39" i="2"/>
  <c r="T39" i="2" s="1"/>
  <c r="U40" i="2"/>
  <c r="T40" i="2" s="1"/>
  <c r="U41" i="2"/>
  <c r="T41" i="2" s="1"/>
  <c r="U42" i="2"/>
  <c r="T42" i="2" s="1"/>
  <c r="U43" i="2"/>
  <c r="T43" i="2" s="1"/>
  <c r="U44" i="2"/>
  <c r="T44" i="2" s="1"/>
  <c r="U45" i="2"/>
  <c r="T45" i="2" s="1"/>
  <c r="U46" i="2"/>
  <c r="T46" i="2" s="1"/>
  <c r="U47" i="2"/>
  <c r="T47" i="2" s="1"/>
  <c r="U48" i="2"/>
  <c r="T48" i="2" s="1"/>
  <c r="U49" i="2"/>
  <c r="T49" i="2" s="1"/>
  <c r="U50" i="2"/>
  <c r="T50" i="2" s="1"/>
  <c r="U51" i="2"/>
  <c r="T51" i="2" s="1"/>
  <c r="U52" i="2"/>
  <c r="T52" i="2" s="1"/>
  <c r="U53" i="2"/>
  <c r="T53" i="2" s="1"/>
  <c r="U54" i="2"/>
  <c r="T54" i="2" s="1"/>
  <c r="U55" i="2"/>
  <c r="T55" i="2" s="1"/>
  <c r="U56" i="2"/>
  <c r="T56" i="2" s="1"/>
  <c r="U57" i="2"/>
  <c r="T57" i="2" s="1"/>
  <c r="U58" i="2"/>
  <c r="T58" i="2" s="1"/>
  <c r="U59" i="2"/>
  <c r="T59" i="2" s="1"/>
  <c r="U60" i="2"/>
  <c r="T60" i="2" s="1"/>
  <c r="U61" i="2"/>
  <c r="T61" i="2" s="1"/>
  <c r="U62" i="2"/>
  <c r="T62" i="2" s="1"/>
  <c r="U63" i="2"/>
  <c r="T63" i="2" s="1"/>
  <c r="U64" i="2"/>
  <c r="T64" i="2" s="1"/>
  <c r="U65" i="2"/>
  <c r="T65" i="2" s="1"/>
  <c r="U66" i="2"/>
  <c r="T66" i="2" s="1"/>
  <c r="U67" i="2"/>
  <c r="T67" i="2" s="1"/>
  <c r="U68" i="2"/>
  <c r="T68" i="2" s="1"/>
  <c r="U69" i="2"/>
  <c r="T69" i="2" s="1"/>
  <c r="U70" i="2"/>
  <c r="T70" i="2" s="1"/>
  <c r="U71" i="2"/>
  <c r="T71" i="2" s="1"/>
  <c r="U72" i="2"/>
  <c r="T72" i="2" s="1"/>
  <c r="U73" i="2"/>
  <c r="T73" i="2" s="1"/>
  <c r="U74" i="2"/>
  <c r="T74" i="2" s="1"/>
  <c r="U75" i="2"/>
  <c r="T75" i="2" s="1"/>
  <c r="U76" i="2"/>
  <c r="T76" i="2" s="1"/>
  <c r="U77" i="2"/>
  <c r="T77" i="2" s="1"/>
  <c r="U78" i="2"/>
  <c r="T78" i="2" s="1"/>
  <c r="U79" i="2"/>
  <c r="T79" i="2" s="1"/>
  <c r="U80" i="2"/>
  <c r="T80" i="2" s="1"/>
  <c r="U81" i="2"/>
  <c r="T81" i="2" s="1"/>
  <c r="U82" i="2"/>
  <c r="T82" i="2" s="1"/>
  <c r="U83" i="2"/>
  <c r="T83" i="2" s="1"/>
  <c r="U84" i="2"/>
  <c r="T84" i="2" s="1"/>
  <c r="U85" i="2"/>
  <c r="T85" i="2" s="1"/>
  <c r="U86" i="2"/>
  <c r="T86" i="2" s="1"/>
  <c r="U87" i="2"/>
  <c r="T87" i="2" s="1"/>
  <c r="U88" i="2"/>
  <c r="T88" i="2" s="1"/>
  <c r="U89" i="2"/>
  <c r="T89" i="2" s="1"/>
  <c r="U90" i="2"/>
  <c r="T90" i="2" s="1"/>
  <c r="U91" i="2"/>
  <c r="T91" i="2" s="1"/>
  <c r="U92" i="2"/>
  <c r="T92" i="2" s="1"/>
  <c r="U93" i="2"/>
  <c r="T93" i="2" s="1"/>
  <c r="U94" i="2"/>
  <c r="T94" i="2" s="1"/>
  <c r="U95" i="2"/>
  <c r="T95" i="2" s="1"/>
  <c r="U96" i="2"/>
  <c r="T96" i="2" s="1"/>
  <c r="U97" i="2"/>
  <c r="T97" i="2" s="1"/>
  <c r="U98" i="2"/>
  <c r="T98" i="2" s="1"/>
  <c r="U99" i="2"/>
  <c r="T99" i="2" s="1"/>
  <c r="U100" i="2"/>
  <c r="T100" i="2" s="1"/>
  <c r="U101" i="2"/>
  <c r="T101" i="2" s="1"/>
  <c r="U102" i="2"/>
  <c r="T102" i="2" s="1"/>
  <c r="U103" i="2"/>
  <c r="T103" i="2" s="1"/>
  <c r="U104" i="2"/>
  <c r="T104" i="2" s="1"/>
  <c r="U105" i="2"/>
  <c r="T105" i="2" s="1"/>
  <c r="U106" i="2"/>
  <c r="T106" i="2" s="1"/>
  <c r="U107" i="2"/>
  <c r="T107" i="2" s="1"/>
  <c r="U108" i="2"/>
  <c r="T108" i="2" s="1"/>
  <c r="U109" i="2"/>
  <c r="T109" i="2" s="1"/>
  <c r="U110" i="2"/>
  <c r="T110" i="2" s="1"/>
  <c r="U111" i="2"/>
  <c r="T111" i="2" s="1"/>
  <c r="U112" i="2"/>
  <c r="T112" i="2" s="1"/>
  <c r="U113" i="2"/>
  <c r="T113" i="2" s="1"/>
  <c r="U114" i="2"/>
  <c r="T114" i="2" s="1"/>
  <c r="U115" i="2"/>
  <c r="T115" i="2" s="1"/>
  <c r="U116" i="2"/>
  <c r="T116" i="2" s="1"/>
  <c r="U117" i="2"/>
  <c r="T117" i="2" s="1"/>
  <c r="W12" i="2"/>
  <c r="Z18" i="2"/>
  <c r="Z19" i="2"/>
  <c r="Y19" i="2" s="1"/>
  <c r="X19" i="2" s="1"/>
  <c r="Z20" i="2"/>
  <c r="Y20" i="2" s="1"/>
  <c r="X20" i="2" s="1"/>
  <c r="Z21" i="2"/>
  <c r="Y21" i="2" s="1"/>
  <c r="X21" i="2" s="1"/>
  <c r="Z22" i="2"/>
  <c r="Y22" i="2" s="1"/>
  <c r="X22" i="2" s="1"/>
  <c r="Z23" i="2"/>
  <c r="Y23" i="2" s="1"/>
  <c r="X23" i="2" s="1"/>
  <c r="Z24" i="2"/>
  <c r="Y24" i="2" s="1"/>
  <c r="X24" i="2" s="1"/>
  <c r="Z25" i="2"/>
  <c r="Y25" i="2" s="1"/>
  <c r="X25" i="2" s="1"/>
  <c r="Z26" i="2"/>
  <c r="Y26" i="2" s="1"/>
  <c r="X26" i="2" s="1"/>
  <c r="Z27" i="2"/>
  <c r="Y27" i="2" s="1"/>
  <c r="X27" i="2" s="1"/>
  <c r="Z28" i="2"/>
  <c r="Y28" i="2" s="1"/>
  <c r="X28" i="2" s="1"/>
  <c r="Z29" i="2"/>
  <c r="Y29" i="2" s="1"/>
  <c r="X29" i="2" s="1"/>
  <c r="Z30" i="2"/>
  <c r="Y30" i="2" s="1"/>
  <c r="X30" i="2" s="1"/>
  <c r="Z31" i="2"/>
  <c r="Y31" i="2" s="1"/>
  <c r="X31" i="2" s="1"/>
  <c r="Z32" i="2"/>
  <c r="Y32" i="2" s="1"/>
  <c r="X32" i="2" s="1"/>
  <c r="Z33" i="2"/>
  <c r="Y33" i="2" s="1"/>
  <c r="X33" i="2" s="1"/>
  <c r="Z34" i="2"/>
  <c r="Y34" i="2" s="1"/>
  <c r="X34" i="2" s="1"/>
  <c r="Z35" i="2"/>
  <c r="Y35" i="2" s="1"/>
  <c r="X35" i="2" s="1"/>
  <c r="Z36" i="2"/>
  <c r="Y36" i="2" s="1"/>
  <c r="X36" i="2" s="1"/>
  <c r="Z37" i="2"/>
  <c r="Y37" i="2" s="1"/>
  <c r="X37" i="2" s="1"/>
  <c r="Z38" i="2"/>
  <c r="Y38" i="2" s="1"/>
  <c r="X38" i="2" s="1"/>
  <c r="Z39" i="2"/>
  <c r="Y39" i="2" s="1"/>
  <c r="X39" i="2" s="1"/>
  <c r="Z40" i="2"/>
  <c r="Y40" i="2" s="1"/>
  <c r="X40" i="2" s="1"/>
  <c r="Z41" i="2"/>
  <c r="Y41" i="2" s="1"/>
  <c r="X41" i="2" s="1"/>
  <c r="Z42" i="2"/>
  <c r="Y42" i="2" s="1"/>
  <c r="X42" i="2" s="1"/>
  <c r="Z43" i="2"/>
  <c r="Y43" i="2" s="1"/>
  <c r="X43" i="2" s="1"/>
  <c r="Z44" i="2"/>
  <c r="Y44" i="2" s="1"/>
  <c r="X44" i="2" s="1"/>
  <c r="Z45" i="2"/>
  <c r="Y45" i="2" s="1"/>
  <c r="X45" i="2" s="1"/>
  <c r="Z46" i="2"/>
  <c r="Y46" i="2" s="1"/>
  <c r="X46" i="2" s="1"/>
  <c r="Z47" i="2"/>
  <c r="Y47" i="2" s="1"/>
  <c r="X47" i="2" s="1"/>
  <c r="Z48" i="2"/>
  <c r="Y48" i="2" s="1"/>
  <c r="X48" i="2" s="1"/>
  <c r="Z49" i="2"/>
  <c r="Y49" i="2" s="1"/>
  <c r="X49" i="2" s="1"/>
  <c r="Z50" i="2"/>
  <c r="Y50" i="2" s="1"/>
  <c r="X50" i="2" s="1"/>
  <c r="Z51" i="2"/>
  <c r="Y51" i="2" s="1"/>
  <c r="X51" i="2" s="1"/>
  <c r="Z52" i="2"/>
  <c r="Y52" i="2" s="1"/>
  <c r="X52" i="2" s="1"/>
  <c r="Z53" i="2"/>
  <c r="Y53" i="2" s="1"/>
  <c r="X53" i="2" s="1"/>
  <c r="Z54" i="2"/>
  <c r="Y54" i="2" s="1"/>
  <c r="X54" i="2" s="1"/>
  <c r="Z55" i="2"/>
  <c r="Y55" i="2" s="1"/>
  <c r="X55" i="2" s="1"/>
  <c r="Z56" i="2"/>
  <c r="Y56" i="2" s="1"/>
  <c r="X56" i="2" s="1"/>
  <c r="Z57" i="2"/>
  <c r="Y57" i="2" s="1"/>
  <c r="X57" i="2" s="1"/>
  <c r="Z58" i="2"/>
  <c r="Y58" i="2" s="1"/>
  <c r="X58" i="2" s="1"/>
  <c r="Z59" i="2"/>
  <c r="Y59" i="2" s="1"/>
  <c r="X59" i="2" s="1"/>
  <c r="Z60" i="2"/>
  <c r="Y60" i="2" s="1"/>
  <c r="X60" i="2" s="1"/>
  <c r="Z61" i="2"/>
  <c r="Y61" i="2" s="1"/>
  <c r="X61" i="2" s="1"/>
  <c r="Z62" i="2"/>
  <c r="Y62" i="2" s="1"/>
  <c r="X62" i="2" s="1"/>
  <c r="Z63" i="2"/>
  <c r="Y63" i="2" s="1"/>
  <c r="X63" i="2" s="1"/>
  <c r="Z64" i="2"/>
  <c r="Y64" i="2" s="1"/>
  <c r="X64" i="2" s="1"/>
  <c r="Z65" i="2"/>
  <c r="Y65" i="2" s="1"/>
  <c r="X65" i="2" s="1"/>
  <c r="Z66" i="2"/>
  <c r="Y66" i="2" s="1"/>
  <c r="X66" i="2" s="1"/>
  <c r="Z67" i="2"/>
  <c r="Y67" i="2" s="1"/>
  <c r="X67" i="2" s="1"/>
  <c r="Z68" i="2"/>
  <c r="Y68" i="2" s="1"/>
  <c r="X68" i="2" s="1"/>
  <c r="Z69" i="2"/>
  <c r="Y69" i="2" s="1"/>
  <c r="X69" i="2" s="1"/>
  <c r="Z70" i="2"/>
  <c r="Y70" i="2" s="1"/>
  <c r="X70" i="2" s="1"/>
  <c r="Z71" i="2"/>
  <c r="Y71" i="2" s="1"/>
  <c r="X71" i="2" s="1"/>
  <c r="Z72" i="2"/>
  <c r="Y72" i="2" s="1"/>
  <c r="X72" i="2" s="1"/>
  <c r="Z73" i="2"/>
  <c r="Y73" i="2" s="1"/>
  <c r="X73" i="2" s="1"/>
  <c r="Z74" i="2"/>
  <c r="Y74" i="2" s="1"/>
  <c r="X74" i="2" s="1"/>
  <c r="Z75" i="2"/>
  <c r="Y75" i="2" s="1"/>
  <c r="X75" i="2" s="1"/>
  <c r="Z76" i="2"/>
  <c r="Y76" i="2" s="1"/>
  <c r="X76" i="2" s="1"/>
  <c r="Z77" i="2"/>
  <c r="Y77" i="2" s="1"/>
  <c r="X77" i="2" s="1"/>
  <c r="Z78" i="2"/>
  <c r="Y78" i="2" s="1"/>
  <c r="X78" i="2" s="1"/>
  <c r="Z79" i="2"/>
  <c r="Y79" i="2" s="1"/>
  <c r="X79" i="2" s="1"/>
  <c r="Z80" i="2"/>
  <c r="Y80" i="2" s="1"/>
  <c r="X80" i="2" s="1"/>
  <c r="Z81" i="2"/>
  <c r="Y81" i="2" s="1"/>
  <c r="X81" i="2" s="1"/>
  <c r="Z82" i="2"/>
  <c r="Y82" i="2" s="1"/>
  <c r="X82" i="2" s="1"/>
  <c r="Z83" i="2"/>
  <c r="Y83" i="2" s="1"/>
  <c r="X83" i="2" s="1"/>
  <c r="Z84" i="2"/>
  <c r="Y84" i="2" s="1"/>
  <c r="X84" i="2" s="1"/>
  <c r="Z85" i="2"/>
  <c r="Y85" i="2" s="1"/>
  <c r="X85" i="2" s="1"/>
  <c r="Z86" i="2"/>
  <c r="Y86" i="2" s="1"/>
  <c r="X86" i="2" s="1"/>
  <c r="Z87" i="2"/>
  <c r="Y87" i="2" s="1"/>
  <c r="X87" i="2" s="1"/>
  <c r="Z88" i="2"/>
  <c r="Y88" i="2" s="1"/>
  <c r="X88" i="2" s="1"/>
  <c r="Z89" i="2"/>
  <c r="Y89" i="2" s="1"/>
  <c r="X89" i="2" s="1"/>
  <c r="Z90" i="2"/>
  <c r="Y90" i="2" s="1"/>
  <c r="X90" i="2" s="1"/>
  <c r="Z91" i="2"/>
  <c r="Y91" i="2" s="1"/>
  <c r="X91" i="2" s="1"/>
  <c r="Z92" i="2"/>
  <c r="Y92" i="2" s="1"/>
  <c r="X92" i="2" s="1"/>
  <c r="Z93" i="2"/>
  <c r="Y93" i="2" s="1"/>
  <c r="X93" i="2" s="1"/>
  <c r="Z94" i="2"/>
  <c r="Y94" i="2" s="1"/>
  <c r="X94" i="2" s="1"/>
  <c r="Z95" i="2"/>
  <c r="Y95" i="2" s="1"/>
  <c r="X95" i="2" s="1"/>
  <c r="Z96" i="2"/>
  <c r="Y96" i="2" s="1"/>
  <c r="X96" i="2" s="1"/>
  <c r="Z97" i="2"/>
  <c r="Y97" i="2" s="1"/>
  <c r="X97" i="2" s="1"/>
  <c r="Z98" i="2"/>
  <c r="Y98" i="2" s="1"/>
  <c r="X98" i="2" s="1"/>
  <c r="Z99" i="2"/>
  <c r="Y99" i="2" s="1"/>
  <c r="X99" i="2" s="1"/>
  <c r="Z100" i="2"/>
  <c r="Y100" i="2" s="1"/>
  <c r="X100" i="2" s="1"/>
  <c r="Z101" i="2"/>
  <c r="Y101" i="2" s="1"/>
  <c r="X101" i="2" s="1"/>
  <c r="Z102" i="2"/>
  <c r="Y102" i="2" s="1"/>
  <c r="X102" i="2" s="1"/>
  <c r="Z103" i="2"/>
  <c r="Y103" i="2" s="1"/>
  <c r="X103" i="2" s="1"/>
  <c r="Z104" i="2"/>
  <c r="Y104" i="2" s="1"/>
  <c r="X104" i="2" s="1"/>
  <c r="Z105" i="2"/>
  <c r="Y105" i="2" s="1"/>
  <c r="X105" i="2" s="1"/>
  <c r="Z106" i="2"/>
  <c r="Y106" i="2" s="1"/>
  <c r="X106" i="2" s="1"/>
  <c r="Z107" i="2"/>
  <c r="Y107" i="2" s="1"/>
  <c r="X107" i="2" s="1"/>
  <c r="Z108" i="2"/>
  <c r="Y108" i="2" s="1"/>
  <c r="X108" i="2" s="1"/>
  <c r="Z109" i="2"/>
  <c r="Y109" i="2" s="1"/>
  <c r="X109" i="2" s="1"/>
  <c r="Z110" i="2"/>
  <c r="Y110" i="2" s="1"/>
  <c r="X110" i="2" s="1"/>
  <c r="Z111" i="2"/>
  <c r="Y111" i="2" s="1"/>
  <c r="X111" i="2" s="1"/>
  <c r="Z112" i="2"/>
  <c r="Y112" i="2" s="1"/>
  <c r="X112" i="2" s="1"/>
  <c r="Z113" i="2"/>
  <c r="Y113" i="2" s="1"/>
  <c r="X113" i="2" s="1"/>
  <c r="Z114" i="2"/>
  <c r="Y114" i="2" s="1"/>
  <c r="X114" i="2" s="1"/>
  <c r="Z115" i="2"/>
  <c r="Y115" i="2" s="1"/>
  <c r="X115" i="2" s="1"/>
  <c r="Z116" i="2"/>
  <c r="Y116" i="2" s="1"/>
  <c r="X116" i="2" s="1"/>
  <c r="Z117" i="2"/>
  <c r="Y117" i="2" s="1"/>
  <c r="X117" i="2" s="1"/>
  <c r="AO21" i="2"/>
  <c r="AP21" i="2"/>
  <c r="AQ21" i="2"/>
  <c r="AR21" i="2"/>
  <c r="AO22" i="2"/>
  <c r="AP22" i="2"/>
  <c r="AQ22" i="2"/>
  <c r="AR22" i="2"/>
  <c r="AO23" i="2"/>
  <c r="AP23" i="2"/>
  <c r="AQ23" i="2"/>
  <c r="AR23" i="2"/>
  <c r="AO24" i="2"/>
  <c r="AP24" i="2"/>
  <c r="AQ24" i="2"/>
  <c r="AR24" i="2"/>
  <c r="AO25" i="2"/>
  <c r="AP25" i="2"/>
  <c r="AQ25" i="2"/>
  <c r="AR25" i="2"/>
  <c r="AO26" i="2"/>
  <c r="AP26" i="2"/>
  <c r="AQ26" i="2"/>
  <c r="AR26" i="2"/>
  <c r="AO27" i="2"/>
  <c r="AP27" i="2"/>
  <c r="AQ27" i="2"/>
  <c r="AR27" i="2"/>
  <c r="AO28" i="2"/>
  <c r="AP28" i="2"/>
  <c r="AQ28" i="2"/>
  <c r="AR28" i="2"/>
  <c r="AO29" i="2"/>
  <c r="AP29" i="2"/>
  <c r="AQ29" i="2"/>
  <c r="AR29" i="2"/>
  <c r="AO30" i="2"/>
  <c r="AP30" i="2"/>
  <c r="AQ30" i="2"/>
  <c r="AR30" i="2"/>
  <c r="AO31" i="2"/>
  <c r="AP31" i="2"/>
  <c r="AQ31" i="2"/>
  <c r="AR31" i="2"/>
  <c r="AO32" i="2"/>
  <c r="AP32" i="2"/>
  <c r="AQ32" i="2"/>
  <c r="AR32" i="2"/>
  <c r="AO33" i="2"/>
  <c r="AP33" i="2"/>
  <c r="AQ33" i="2"/>
  <c r="AR33" i="2"/>
  <c r="AO34" i="2"/>
  <c r="AP34" i="2"/>
  <c r="AQ34" i="2"/>
  <c r="AR34" i="2"/>
  <c r="AO35" i="2"/>
  <c r="AP35" i="2"/>
  <c r="AQ35" i="2"/>
  <c r="AR35" i="2"/>
  <c r="AO36" i="2"/>
  <c r="AP36" i="2"/>
  <c r="AQ36" i="2"/>
  <c r="AR36" i="2"/>
  <c r="AO37" i="2"/>
  <c r="AP37" i="2"/>
  <c r="AQ37" i="2"/>
  <c r="AR37" i="2"/>
  <c r="AO38" i="2"/>
  <c r="AP38" i="2"/>
  <c r="AQ38" i="2"/>
  <c r="AR38" i="2"/>
  <c r="AO39" i="2"/>
  <c r="AP39" i="2"/>
  <c r="AQ39" i="2"/>
  <c r="AR39" i="2"/>
  <c r="AO40" i="2"/>
  <c r="AP40" i="2"/>
  <c r="AQ40" i="2"/>
  <c r="AR40" i="2"/>
  <c r="AO41" i="2"/>
  <c r="AP41" i="2"/>
  <c r="AQ41" i="2"/>
  <c r="AR41" i="2"/>
  <c r="AO42" i="2"/>
  <c r="AP42" i="2"/>
  <c r="AQ42" i="2"/>
  <c r="AR42" i="2"/>
  <c r="AO43" i="2"/>
  <c r="AP43" i="2"/>
  <c r="AQ43" i="2"/>
  <c r="AR43" i="2"/>
  <c r="AO44" i="2"/>
  <c r="AP44" i="2"/>
  <c r="AQ44" i="2"/>
  <c r="AR44" i="2"/>
  <c r="AO45" i="2"/>
  <c r="AP45" i="2"/>
  <c r="AQ45" i="2"/>
  <c r="AR45" i="2"/>
  <c r="AO46" i="2"/>
  <c r="AP46" i="2"/>
  <c r="AQ46" i="2"/>
  <c r="AR46" i="2"/>
  <c r="AO47" i="2"/>
  <c r="AP47" i="2"/>
  <c r="AQ47" i="2"/>
  <c r="AR47" i="2"/>
  <c r="AO48" i="2"/>
  <c r="AP48" i="2"/>
  <c r="AQ48" i="2"/>
  <c r="AR48" i="2"/>
  <c r="AO49" i="2"/>
  <c r="AP49" i="2"/>
  <c r="AQ49" i="2"/>
  <c r="AR49" i="2"/>
  <c r="AO50" i="2"/>
  <c r="AP50" i="2"/>
  <c r="AQ50" i="2"/>
  <c r="AR50" i="2"/>
  <c r="AO51" i="2"/>
  <c r="AP51" i="2"/>
  <c r="AQ51" i="2"/>
  <c r="AR51" i="2"/>
  <c r="AO52" i="2"/>
  <c r="AP52" i="2"/>
  <c r="AQ52" i="2"/>
  <c r="AR52" i="2"/>
  <c r="AO53" i="2"/>
  <c r="AP53" i="2"/>
  <c r="AQ53" i="2"/>
  <c r="AR53" i="2"/>
  <c r="AO54" i="2"/>
  <c r="AP54" i="2"/>
  <c r="AQ54" i="2"/>
  <c r="AR54" i="2"/>
  <c r="AO55" i="2"/>
  <c r="AP55" i="2"/>
  <c r="AQ55" i="2"/>
  <c r="AR55" i="2"/>
  <c r="AO56" i="2"/>
  <c r="AP56" i="2"/>
  <c r="AQ56" i="2"/>
  <c r="AR56" i="2"/>
  <c r="AO57" i="2"/>
  <c r="AP57" i="2"/>
  <c r="AQ57" i="2"/>
  <c r="AR57" i="2"/>
  <c r="AO58" i="2"/>
  <c r="AP58" i="2"/>
  <c r="AQ58" i="2"/>
  <c r="AR58" i="2"/>
  <c r="AO59" i="2"/>
  <c r="AP59" i="2"/>
  <c r="AQ59" i="2"/>
  <c r="AR59" i="2"/>
  <c r="AO60" i="2"/>
  <c r="AP60" i="2"/>
  <c r="AQ60" i="2"/>
  <c r="AR60" i="2"/>
  <c r="AO61" i="2"/>
  <c r="AP61" i="2"/>
  <c r="AQ61" i="2"/>
  <c r="AR61" i="2"/>
  <c r="AO62" i="2"/>
  <c r="AP62" i="2"/>
  <c r="AQ62" i="2"/>
  <c r="AR62" i="2"/>
  <c r="AO63" i="2"/>
  <c r="AP63" i="2"/>
  <c r="AQ63" i="2"/>
  <c r="AR63" i="2"/>
  <c r="AO64" i="2"/>
  <c r="AP64" i="2"/>
  <c r="AQ64" i="2"/>
  <c r="AR64" i="2"/>
  <c r="AO65" i="2"/>
  <c r="AP65" i="2"/>
  <c r="AQ65" i="2"/>
  <c r="AR65" i="2"/>
  <c r="AO66" i="2"/>
  <c r="AP66" i="2"/>
  <c r="AQ66" i="2"/>
  <c r="AR66" i="2"/>
  <c r="AO67" i="2"/>
  <c r="AP67" i="2"/>
  <c r="AQ67" i="2"/>
  <c r="AR67" i="2"/>
  <c r="AO68" i="2"/>
  <c r="AP68" i="2"/>
  <c r="AQ68" i="2"/>
  <c r="AR68" i="2"/>
  <c r="AO69" i="2"/>
  <c r="AP69" i="2"/>
  <c r="AQ69" i="2"/>
  <c r="AR69" i="2"/>
  <c r="AO70" i="2"/>
  <c r="AP70" i="2"/>
  <c r="AQ70" i="2"/>
  <c r="AR70" i="2"/>
  <c r="AO71" i="2"/>
  <c r="AP71" i="2"/>
  <c r="AQ71" i="2"/>
  <c r="AR71" i="2"/>
  <c r="AO72" i="2"/>
  <c r="AP72" i="2"/>
  <c r="AQ72" i="2"/>
  <c r="AR72" i="2"/>
  <c r="AO73" i="2"/>
  <c r="AP73" i="2"/>
  <c r="AQ73" i="2"/>
  <c r="AR73" i="2"/>
  <c r="AO74" i="2"/>
  <c r="AP74" i="2"/>
  <c r="AQ74" i="2"/>
  <c r="AR74" i="2"/>
  <c r="AO75" i="2"/>
  <c r="AP75" i="2"/>
  <c r="AQ75" i="2"/>
  <c r="AR75" i="2"/>
  <c r="AO76" i="2"/>
  <c r="AP76" i="2"/>
  <c r="AQ76" i="2"/>
  <c r="AR76" i="2"/>
  <c r="AO77" i="2"/>
  <c r="AP77" i="2"/>
  <c r="AQ77" i="2"/>
  <c r="AR77" i="2"/>
  <c r="AO78" i="2"/>
  <c r="AP78" i="2"/>
  <c r="AQ78" i="2"/>
  <c r="AR78" i="2"/>
  <c r="AO79" i="2"/>
  <c r="AP79" i="2"/>
  <c r="AQ79" i="2"/>
  <c r="AR79" i="2"/>
  <c r="AO80" i="2"/>
  <c r="AP80" i="2"/>
  <c r="AQ80" i="2"/>
  <c r="AR80" i="2"/>
  <c r="AO81" i="2"/>
  <c r="AP81" i="2"/>
  <c r="AQ81" i="2"/>
  <c r="AR81" i="2"/>
  <c r="AO82" i="2"/>
  <c r="AP82" i="2"/>
  <c r="AQ82" i="2"/>
  <c r="AR82" i="2"/>
  <c r="AO83" i="2"/>
  <c r="AP83" i="2"/>
  <c r="AQ83" i="2"/>
  <c r="AR83" i="2"/>
  <c r="AO84" i="2"/>
  <c r="AP84" i="2"/>
  <c r="AQ84" i="2"/>
  <c r="AR84" i="2"/>
  <c r="AO85" i="2"/>
  <c r="AP85" i="2"/>
  <c r="AQ85" i="2"/>
  <c r="AR85" i="2"/>
  <c r="AO86" i="2"/>
  <c r="AP86" i="2"/>
  <c r="AQ86" i="2"/>
  <c r="AR86" i="2"/>
  <c r="AO87" i="2"/>
  <c r="AP87" i="2"/>
  <c r="AQ87" i="2"/>
  <c r="AR87" i="2"/>
  <c r="AO88" i="2"/>
  <c r="AP88" i="2"/>
  <c r="AQ88" i="2"/>
  <c r="AR88" i="2"/>
  <c r="AO89" i="2"/>
  <c r="AP89" i="2"/>
  <c r="AQ89" i="2"/>
  <c r="AR89" i="2"/>
  <c r="AO90" i="2"/>
  <c r="AP90" i="2"/>
  <c r="AQ90" i="2"/>
  <c r="AR90" i="2"/>
  <c r="AO91" i="2"/>
  <c r="AP91" i="2"/>
  <c r="AQ91" i="2"/>
  <c r="AR91" i="2"/>
  <c r="AO92" i="2"/>
  <c r="AP92" i="2"/>
  <c r="AQ92" i="2"/>
  <c r="AR92" i="2"/>
  <c r="AO93" i="2"/>
  <c r="AP93" i="2"/>
  <c r="AQ93" i="2"/>
  <c r="AR93" i="2"/>
  <c r="AO94" i="2"/>
  <c r="AP94" i="2"/>
  <c r="AQ94" i="2"/>
  <c r="AR94" i="2"/>
  <c r="AO95" i="2"/>
  <c r="AP95" i="2"/>
  <c r="AQ95" i="2"/>
  <c r="AR95" i="2"/>
  <c r="AO96" i="2"/>
  <c r="AP96" i="2"/>
  <c r="AQ96" i="2"/>
  <c r="AR96" i="2"/>
  <c r="AO97" i="2"/>
  <c r="AP97" i="2"/>
  <c r="AQ97" i="2"/>
  <c r="AR97" i="2"/>
  <c r="AO98" i="2"/>
  <c r="AP98" i="2"/>
  <c r="AQ98" i="2"/>
  <c r="AR98" i="2"/>
  <c r="AO99" i="2"/>
  <c r="AP99" i="2"/>
  <c r="AQ99" i="2"/>
  <c r="AR99" i="2"/>
  <c r="AO100" i="2"/>
  <c r="AP100" i="2"/>
  <c r="AQ100" i="2"/>
  <c r="AR100" i="2"/>
  <c r="AO101" i="2"/>
  <c r="AP101" i="2"/>
  <c r="AQ101" i="2"/>
  <c r="AR101" i="2"/>
  <c r="AO102" i="2"/>
  <c r="AP102" i="2"/>
  <c r="AQ102" i="2"/>
  <c r="AR102" i="2"/>
  <c r="AO103" i="2"/>
  <c r="AP103" i="2"/>
  <c r="AQ103" i="2"/>
  <c r="AR103" i="2"/>
  <c r="AO104" i="2"/>
  <c r="AP104" i="2"/>
  <c r="AQ104" i="2"/>
  <c r="AR104" i="2"/>
  <c r="AO105" i="2"/>
  <c r="AP105" i="2"/>
  <c r="AQ105" i="2"/>
  <c r="AR105" i="2"/>
  <c r="AO106" i="2"/>
  <c r="AP106" i="2"/>
  <c r="AQ106" i="2"/>
  <c r="AR106" i="2"/>
  <c r="AO107" i="2"/>
  <c r="AP107" i="2"/>
  <c r="AQ107" i="2"/>
  <c r="AR107" i="2"/>
  <c r="AO108" i="2"/>
  <c r="AP108" i="2"/>
  <c r="AQ108" i="2"/>
  <c r="AR108" i="2"/>
  <c r="AO109" i="2"/>
  <c r="AP109" i="2"/>
  <c r="AQ109" i="2"/>
  <c r="AR109" i="2"/>
  <c r="AO110" i="2"/>
  <c r="AP110" i="2"/>
  <c r="AQ110" i="2"/>
  <c r="AR110" i="2"/>
  <c r="AO111" i="2"/>
  <c r="AP111" i="2"/>
  <c r="AQ111" i="2"/>
  <c r="AR111" i="2"/>
  <c r="AO112" i="2"/>
  <c r="AP112" i="2"/>
  <c r="AQ112" i="2"/>
  <c r="AR112" i="2"/>
  <c r="AO113" i="2"/>
  <c r="AP113" i="2"/>
  <c r="AQ113" i="2"/>
  <c r="AR113" i="2"/>
  <c r="AO114" i="2"/>
  <c r="AP114" i="2"/>
  <c r="AQ114" i="2"/>
  <c r="AR114" i="2"/>
  <c r="AO115" i="2"/>
  <c r="AP115" i="2"/>
  <c r="AQ115" i="2"/>
  <c r="AR115" i="2"/>
  <c r="AO116" i="2"/>
  <c r="AP116" i="2"/>
  <c r="AQ116" i="2"/>
  <c r="AR116" i="2"/>
  <c r="AO117" i="2"/>
  <c r="AP117" i="2"/>
  <c r="AQ117" i="2"/>
  <c r="AR117" i="2"/>
  <c r="AP18" i="2"/>
  <c r="AQ18" i="2"/>
  <c r="AR18" i="2"/>
  <c r="AO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8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" i="1"/>
  <c r="L3" i="1"/>
  <c r="M3" i="1"/>
  <c r="N3" i="1"/>
  <c r="L4" i="1"/>
  <c r="M4" i="1"/>
  <c r="N4" i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  <c r="N2" i="1"/>
  <c r="M2" i="1"/>
  <c r="L2" i="1"/>
  <c r="D2" i="1"/>
  <c r="E2" i="1"/>
  <c r="F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H3" i="1"/>
  <c r="I3" i="1"/>
  <c r="J3" i="1"/>
  <c r="K3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I2" i="1"/>
  <c r="J2" i="1"/>
  <c r="K2" i="1"/>
  <c r="H2" i="1"/>
  <c r="A101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2" i="1"/>
  <c r="AN18" i="2" l="1"/>
  <c r="S18" i="2" s="1"/>
  <c r="R18" i="2" s="1"/>
  <c r="AN26" i="2"/>
  <c r="S26" i="2" s="1"/>
  <c r="R26" i="2" s="1"/>
  <c r="AN25" i="2"/>
  <c r="S25" i="2" s="1"/>
  <c r="R25" i="2" s="1"/>
  <c r="AN24" i="2"/>
  <c r="S24" i="2" s="1"/>
  <c r="R24" i="2" s="1"/>
  <c r="AN23" i="2"/>
  <c r="S23" i="2" s="1"/>
  <c r="R23" i="2" s="1"/>
  <c r="AN22" i="2"/>
  <c r="S22" i="2" s="1"/>
  <c r="R22" i="2" s="1"/>
  <c r="AN21" i="2"/>
  <c r="S21" i="2" s="1"/>
  <c r="R21" i="2" s="1"/>
  <c r="AT118" i="2"/>
  <c r="AN117" i="2"/>
  <c r="AN116" i="2"/>
  <c r="S116" i="2" s="1"/>
  <c r="R116" i="2" s="1"/>
  <c r="AN115" i="2"/>
  <c r="AN114" i="2"/>
  <c r="S114" i="2" s="1"/>
  <c r="R114" i="2" s="1"/>
  <c r="AN113" i="2"/>
  <c r="S113" i="2" s="1"/>
  <c r="R113" i="2" s="1"/>
  <c r="AN112" i="2"/>
  <c r="S112" i="2" s="1"/>
  <c r="R112" i="2" s="1"/>
  <c r="AN111" i="2"/>
  <c r="S111" i="2" s="1"/>
  <c r="R111" i="2" s="1"/>
  <c r="AN110" i="2"/>
  <c r="S110" i="2" s="1"/>
  <c r="R110" i="2" s="1"/>
  <c r="AN109" i="2"/>
  <c r="S109" i="2" s="1"/>
  <c r="R109" i="2" s="1"/>
  <c r="AN108" i="2"/>
  <c r="AN107" i="2"/>
  <c r="S107" i="2" s="1"/>
  <c r="R107" i="2" s="1"/>
  <c r="AN106" i="2"/>
  <c r="S106" i="2" s="1"/>
  <c r="R106" i="2" s="1"/>
  <c r="AN105" i="2"/>
  <c r="S105" i="2" s="1"/>
  <c r="R105" i="2" s="1"/>
  <c r="AN104" i="2"/>
  <c r="AN103" i="2"/>
  <c r="AN102" i="2"/>
  <c r="S102" i="2" s="1"/>
  <c r="R102" i="2" s="1"/>
  <c r="AN101" i="2"/>
  <c r="S101" i="2" s="1"/>
  <c r="R101" i="2" s="1"/>
  <c r="AN100" i="2"/>
  <c r="AN99" i="2"/>
  <c r="S99" i="2" s="1"/>
  <c r="R99" i="2" s="1"/>
  <c r="AN98" i="2"/>
  <c r="S98" i="2" s="1"/>
  <c r="R98" i="2" s="1"/>
  <c r="AN97" i="2"/>
  <c r="S97" i="2" s="1"/>
  <c r="R97" i="2" s="1"/>
  <c r="AN96" i="2"/>
  <c r="AN95" i="2"/>
  <c r="S95" i="2" s="1"/>
  <c r="R95" i="2" s="1"/>
  <c r="AN94" i="2"/>
  <c r="S94" i="2" s="1"/>
  <c r="R94" i="2" s="1"/>
  <c r="AN93" i="2"/>
  <c r="AN92" i="2"/>
  <c r="S92" i="2" s="1"/>
  <c r="R92" i="2" s="1"/>
  <c r="AN91" i="2"/>
  <c r="AN90" i="2"/>
  <c r="S90" i="2" s="1"/>
  <c r="R90" i="2" s="1"/>
  <c r="AN89" i="2"/>
  <c r="AN88" i="2"/>
  <c r="S88" i="2" s="1"/>
  <c r="R88" i="2" s="1"/>
  <c r="AN87" i="2"/>
  <c r="S87" i="2" s="1"/>
  <c r="R87" i="2" s="1"/>
  <c r="AN86" i="2"/>
  <c r="S86" i="2" s="1"/>
  <c r="R86" i="2" s="1"/>
  <c r="AN85" i="2"/>
  <c r="S85" i="2" s="1"/>
  <c r="R85" i="2" s="1"/>
  <c r="AN84" i="2"/>
  <c r="S84" i="2" s="1"/>
  <c r="R84" i="2" s="1"/>
  <c r="AN83" i="2"/>
  <c r="S83" i="2" s="1"/>
  <c r="R83" i="2" s="1"/>
  <c r="AN82" i="2"/>
  <c r="S82" i="2" s="1"/>
  <c r="R82" i="2" s="1"/>
  <c r="AN81" i="2"/>
  <c r="S81" i="2" s="1"/>
  <c r="R81" i="2" s="1"/>
  <c r="AN80" i="2"/>
  <c r="S80" i="2" s="1"/>
  <c r="R80" i="2" s="1"/>
  <c r="AN79" i="2"/>
  <c r="S79" i="2" s="1"/>
  <c r="R79" i="2" s="1"/>
  <c r="AN78" i="2"/>
  <c r="S78" i="2" s="1"/>
  <c r="R78" i="2" s="1"/>
  <c r="AN77" i="2"/>
  <c r="S77" i="2" s="1"/>
  <c r="R77" i="2" s="1"/>
  <c r="AN76" i="2"/>
  <c r="S76" i="2" s="1"/>
  <c r="R76" i="2" s="1"/>
  <c r="AN75" i="2"/>
  <c r="S75" i="2" s="1"/>
  <c r="R75" i="2" s="1"/>
  <c r="AN74" i="2"/>
  <c r="S74" i="2" s="1"/>
  <c r="R74" i="2" s="1"/>
  <c r="AN73" i="2"/>
  <c r="S73" i="2" s="1"/>
  <c r="R73" i="2" s="1"/>
  <c r="AN72" i="2"/>
  <c r="S72" i="2" s="1"/>
  <c r="R72" i="2" s="1"/>
  <c r="AN71" i="2"/>
  <c r="S71" i="2" s="1"/>
  <c r="R71" i="2" s="1"/>
  <c r="AN70" i="2"/>
  <c r="S70" i="2" s="1"/>
  <c r="R70" i="2" s="1"/>
  <c r="AN69" i="2"/>
  <c r="S69" i="2" s="1"/>
  <c r="R69" i="2" s="1"/>
  <c r="AN68" i="2"/>
  <c r="S68" i="2" s="1"/>
  <c r="R68" i="2" s="1"/>
  <c r="AN67" i="2"/>
  <c r="S67" i="2" s="1"/>
  <c r="R67" i="2" s="1"/>
  <c r="AN66" i="2"/>
  <c r="S66" i="2" s="1"/>
  <c r="R66" i="2" s="1"/>
  <c r="AN65" i="2"/>
  <c r="AN64" i="2"/>
  <c r="S64" i="2" s="1"/>
  <c r="R64" i="2" s="1"/>
  <c r="AN63" i="2"/>
  <c r="S63" i="2" s="1"/>
  <c r="R63" i="2" s="1"/>
  <c r="AN62" i="2"/>
  <c r="S62" i="2" s="1"/>
  <c r="R62" i="2" s="1"/>
  <c r="AN61" i="2"/>
  <c r="AN60" i="2"/>
  <c r="AN59" i="2"/>
  <c r="S59" i="2" s="1"/>
  <c r="R59" i="2" s="1"/>
  <c r="AN58" i="2"/>
  <c r="S58" i="2" s="1"/>
  <c r="R58" i="2" s="1"/>
  <c r="AN57" i="2"/>
  <c r="S57" i="2" s="1"/>
  <c r="R57" i="2" s="1"/>
  <c r="AN56" i="2"/>
  <c r="S56" i="2" s="1"/>
  <c r="R56" i="2" s="1"/>
  <c r="AN55" i="2"/>
  <c r="S55" i="2" s="1"/>
  <c r="R55" i="2" s="1"/>
  <c r="AN54" i="2"/>
  <c r="S54" i="2" s="1"/>
  <c r="R54" i="2" s="1"/>
  <c r="AN53" i="2"/>
  <c r="S53" i="2" s="1"/>
  <c r="R53" i="2" s="1"/>
  <c r="AN52" i="2"/>
  <c r="S52" i="2" s="1"/>
  <c r="R52" i="2" s="1"/>
  <c r="AN51" i="2"/>
  <c r="S51" i="2" s="1"/>
  <c r="R51" i="2" s="1"/>
  <c r="AN50" i="2"/>
  <c r="S50" i="2" s="1"/>
  <c r="R50" i="2" s="1"/>
  <c r="AN49" i="2"/>
  <c r="S49" i="2" s="1"/>
  <c r="R49" i="2" s="1"/>
  <c r="AN48" i="2"/>
  <c r="S48" i="2" s="1"/>
  <c r="R48" i="2" s="1"/>
  <c r="AN47" i="2"/>
  <c r="S47" i="2" s="1"/>
  <c r="R47" i="2" s="1"/>
  <c r="AN46" i="2"/>
  <c r="S46" i="2" s="1"/>
  <c r="R46" i="2" s="1"/>
  <c r="AN45" i="2"/>
  <c r="S45" i="2" s="1"/>
  <c r="R45" i="2" s="1"/>
  <c r="AN44" i="2"/>
  <c r="S44" i="2" s="1"/>
  <c r="R44" i="2" s="1"/>
  <c r="AN43" i="2"/>
  <c r="S43" i="2" s="1"/>
  <c r="R43" i="2" s="1"/>
  <c r="AN42" i="2"/>
  <c r="S42" i="2" s="1"/>
  <c r="R42" i="2" s="1"/>
  <c r="AN41" i="2"/>
  <c r="S41" i="2" s="1"/>
  <c r="R41" i="2" s="1"/>
  <c r="AN40" i="2"/>
  <c r="S40" i="2" s="1"/>
  <c r="R40" i="2" s="1"/>
  <c r="AN39" i="2"/>
  <c r="S39" i="2" s="1"/>
  <c r="R39" i="2" s="1"/>
  <c r="AN38" i="2"/>
  <c r="S38" i="2" s="1"/>
  <c r="R38" i="2" s="1"/>
  <c r="AN37" i="2"/>
  <c r="S37" i="2" s="1"/>
  <c r="R37" i="2" s="1"/>
  <c r="AN36" i="2"/>
  <c r="S36" i="2" s="1"/>
  <c r="R36" i="2" s="1"/>
  <c r="AN35" i="2"/>
  <c r="S35" i="2" s="1"/>
  <c r="R35" i="2" s="1"/>
  <c r="AN34" i="2"/>
  <c r="S34" i="2" s="1"/>
  <c r="R34" i="2" s="1"/>
  <c r="AN33" i="2"/>
  <c r="S33" i="2" s="1"/>
  <c r="R33" i="2" s="1"/>
  <c r="AN32" i="2"/>
  <c r="S32" i="2" s="1"/>
  <c r="R32" i="2" s="1"/>
  <c r="AN31" i="2"/>
  <c r="S31" i="2" s="1"/>
  <c r="R31" i="2" s="1"/>
  <c r="AN30" i="2"/>
  <c r="S30" i="2" s="1"/>
  <c r="R30" i="2" s="1"/>
  <c r="AN29" i="2"/>
  <c r="S29" i="2" s="1"/>
  <c r="R29" i="2" s="1"/>
  <c r="AN28" i="2"/>
  <c r="S28" i="2" s="1"/>
  <c r="R28" i="2" s="1"/>
  <c r="S20" i="2"/>
  <c r="R20" i="2" s="1"/>
  <c r="Y18" i="2"/>
  <c r="X18" i="2" s="1"/>
  <c r="X118" i="2" s="1"/>
  <c r="AN27" i="2"/>
  <c r="S27" i="2" s="1"/>
  <c r="R27" i="2" s="1"/>
  <c r="S96" i="2"/>
  <c r="R96" i="2" s="1"/>
  <c r="S115" i="2"/>
  <c r="R115" i="2" s="1"/>
  <c r="S60" i="2"/>
  <c r="R60" i="2" s="1"/>
  <c r="S93" i="2"/>
  <c r="R93" i="2" s="1"/>
  <c r="S89" i="2"/>
  <c r="R89" i="2" s="1"/>
  <c r="S61" i="2"/>
  <c r="R61" i="2" s="1"/>
  <c r="AL118" i="2"/>
  <c r="D10" i="2" s="1"/>
  <c r="S117" i="2"/>
  <c r="R117" i="2" s="1"/>
  <c r="S108" i="2"/>
  <c r="R108" i="2" s="1"/>
  <c r="S104" i="2"/>
  <c r="R104" i="2" s="1"/>
  <c r="S103" i="2"/>
  <c r="R103" i="2" s="1"/>
  <c r="S100" i="2"/>
  <c r="R100" i="2" s="1"/>
  <c r="S91" i="2"/>
  <c r="R91" i="2" s="1"/>
  <c r="S65" i="2"/>
  <c r="R65" i="2" s="1"/>
  <c r="S19" i="2" l="1"/>
  <c r="R19" i="2" s="1"/>
  <c r="AN118" i="2"/>
  <c r="D11" i="2" s="1"/>
  <c r="R118" i="2" l="1"/>
</calcChain>
</file>

<file path=xl/sharedStrings.xml><?xml version="1.0" encoding="utf-8"?>
<sst xmlns="http://schemas.openxmlformats.org/spreadsheetml/2006/main" count="662" uniqueCount="647">
  <si>
    <t>Позиция</t>
  </si>
  <si>
    <t>Материал</t>
  </si>
  <si>
    <t>Толщина</t>
  </si>
  <si>
    <t>Длина готовая</t>
  </si>
  <si>
    <t>Ширина готовая</t>
  </si>
  <si>
    <t>Кол-во</t>
  </si>
  <si>
    <t>Ориентация</t>
  </si>
  <si>
    <t>L1-Обозн.</t>
  </si>
  <si>
    <t>L2-Обозн.</t>
  </si>
  <si>
    <t>W1-Обозн.</t>
  </si>
  <si>
    <t>W2-Обозн.</t>
  </si>
  <si>
    <t>Присадка</t>
  </si>
  <si>
    <t>Фрезеровка</t>
  </si>
  <si>
    <t>Сращивание</t>
  </si>
  <si>
    <t>1/22</t>
  </si>
  <si>
    <t>Egger</t>
  </si>
  <si>
    <t>Kronospan</t>
  </si>
  <si>
    <t>BySpan</t>
  </si>
  <si>
    <t>Базальт 683 PO</t>
  </si>
  <si>
    <t>Белая Аляска 600 PO</t>
  </si>
  <si>
    <t>Белый 605 PO</t>
  </si>
  <si>
    <t>Береза 261 SWN</t>
  </si>
  <si>
    <t>Бетон 816 PO</t>
  </si>
  <si>
    <t>Бетон Лайт 818 PO</t>
  </si>
  <si>
    <t>Бетон Портленд 819 PO</t>
  </si>
  <si>
    <t>Бетон Спаркс Лайт 860 PO</t>
  </si>
  <si>
    <t>Бодега 100 SWN</t>
  </si>
  <si>
    <t>Ваниль 635 PO</t>
  </si>
  <si>
    <t>Гикори Кингстон 579 WML</t>
  </si>
  <si>
    <t>Дуб Анкона 373 SWN</t>
  </si>
  <si>
    <t>Дуб Бонифаций 348 SWN</t>
  </si>
  <si>
    <t>Дуб Бордо 350 SWN</t>
  </si>
  <si>
    <t>Дуб Бордо Лайт 380 SWN</t>
  </si>
  <si>
    <t>Дуб Веллингтон 370 SWN</t>
  </si>
  <si>
    <t>Дуб Вотан 376 WML</t>
  </si>
  <si>
    <t>Дуб Канзас 377 WML</t>
  </si>
  <si>
    <t>Дуб Кантри Золотой 389 WML</t>
  </si>
  <si>
    <t>Дуб Каньон 365 SWN</t>
  </si>
  <si>
    <t>Дуб Мадура 355 SWN</t>
  </si>
  <si>
    <t>Дуб Монастырский 375 WML</t>
  </si>
  <si>
    <t>Дуб Монтерей 384 SWN</t>
  </si>
  <si>
    <t>Дуб Наварра 386 SWN</t>
  </si>
  <si>
    <t>Дуб Нокс 392 WML</t>
  </si>
  <si>
    <t>Дуб Нокс Бронзовый  394 SWN</t>
  </si>
  <si>
    <t>Дуб Онтарио 385 WML</t>
  </si>
  <si>
    <t>Дуб Сан-Марино 388 SWN</t>
  </si>
  <si>
    <t>Дуб Сонома  351 SWN</t>
  </si>
  <si>
    <t>Дуб Сонома Светлый 325 SWN</t>
  </si>
  <si>
    <t>Дуб Стирлинг 374 SWN</t>
  </si>
  <si>
    <t>Дуб Торонто 382 SWN</t>
  </si>
  <si>
    <t>Дуб Шамони  331 SWN</t>
  </si>
  <si>
    <t>Дуб Юкон 358 SWN</t>
  </si>
  <si>
    <t>Дымчатый Алмаз  813 PO</t>
  </si>
  <si>
    <t>Зеленый Самшит 682 PO</t>
  </si>
  <si>
    <t>Капучино 806 PO</t>
  </si>
  <si>
    <t>Королевский Шелк 812 PO</t>
  </si>
  <si>
    <t>Ледяное Дерево 581 PO</t>
  </si>
  <si>
    <t>Лунный Камень 811 PO</t>
  </si>
  <si>
    <t>Металл Бруклин  808 PO</t>
  </si>
  <si>
    <t>Мрамор Каррара 851 PO</t>
  </si>
  <si>
    <t>Мрамор Неро Маркина 854 PO</t>
  </si>
  <si>
    <t>Оникс 817 TM</t>
  </si>
  <si>
    <t>Орех Американский 216 WML</t>
  </si>
  <si>
    <t>Пепел 621 PO</t>
  </si>
  <si>
    <t>Персидский Жемчуг 810 PO</t>
  </si>
  <si>
    <t>Cерый 612 PO</t>
  </si>
  <si>
    <t>Сосна Джексон 535 SWN</t>
  </si>
  <si>
    <t>Сосна Каньон 529 SWN</t>
  </si>
  <si>
    <t>Сосна Касцина 542 SWN</t>
  </si>
  <si>
    <t>Сосна Натуральная 523 SWN</t>
  </si>
  <si>
    <t>Сосна Рандерс 540 WML</t>
  </si>
  <si>
    <t>Ясень Орландо  466 SWN</t>
  </si>
  <si>
    <t>Ясень Снежный 463 SWN</t>
  </si>
  <si>
    <t>Декор</t>
  </si>
  <si>
    <t>Вращение деталей</t>
  </si>
  <si>
    <t>Вращение</t>
  </si>
  <si>
    <t>Кромка</t>
  </si>
  <si>
    <t>Требуется</t>
  </si>
  <si>
    <t>Комментарий/Название детали</t>
  </si>
  <si>
    <t>Клиент:</t>
  </si>
  <si>
    <t>Номер заявки:</t>
  </si>
  <si>
    <t>Дата заявки:</t>
  </si>
  <si>
    <t>Белый 101 SM</t>
  </si>
  <si>
    <t>+</t>
  </si>
  <si>
    <t>-</t>
  </si>
  <si>
    <t>Белый 101 РЕ</t>
  </si>
  <si>
    <t>Белый 101 PR</t>
  </si>
  <si>
    <t>Белый Снeг 8685 BS</t>
  </si>
  <si>
    <t>Белый Снeг 8685 SM</t>
  </si>
  <si>
    <t>Белый Платиновый 6459 PE</t>
  </si>
  <si>
    <t>Белый Платиновый 6459 SM</t>
  </si>
  <si>
    <t>Бежевый 522 РЕ</t>
  </si>
  <si>
    <t>Песочный 515 РЕ</t>
  </si>
  <si>
    <t>Светло-серый 112 РЕ</t>
  </si>
  <si>
    <t>Слоновая Кость 514 РЕ</t>
  </si>
  <si>
    <t>Антрацит 164 РЕ</t>
  </si>
  <si>
    <t>Черный 190 РЕ</t>
  </si>
  <si>
    <t>Кашемир 5981 BS</t>
  </si>
  <si>
    <t>Мидия 5982 BS</t>
  </si>
  <si>
    <t>Серый Графит 162 PE</t>
  </si>
  <si>
    <t>Серый Шифер 171 РЕ</t>
  </si>
  <si>
    <t>Холодный Серый 191 SU</t>
  </si>
  <si>
    <t>Шиншилла Серая 197 SU</t>
  </si>
  <si>
    <t>Миндаль 564 РЕ</t>
  </si>
  <si>
    <t>Кремовый 7031 BS</t>
  </si>
  <si>
    <t>Шампань 7045 SU</t>
  </si>
  <si>
    <t>Белый Жемчуг 8100 SM</t>
  </si>
  <si>
    <t>Белый Бриллиант 8681 SU</t>
  </si>
  <si>
    <t>Королевский Синий 125 BS</t>
  </si>
  <si>
    <t>Капучино 301 SU</t>
  </si>
  <si>
    <t>Кобальт Серый 6299 BS</t>
  </si>
  <si>
    <t>Бензин 244 SU</t>
  </si>
  <si>
    <t>Глиняный Сepый К096 SU</t>
  </si>
  <si>
    <t>Зеленая Мамба 7190 BS</t>
  </si>
  <si>
    <t>Зеленый Оксид 9561 BS</t>
  </si>
  <si>
    <t>Сумеречный Голубой К097 SU</t>
  </si>
  <si>
    <t>Береза Снежная 1715 BS</t>
  </si>
  <si>
    <t>Бук Бавария 381 PR</t>
  </si>
  <si>
    <t>Венге 854 PR</t>
  </si>
  <si>
    <t>Венге Луизиана 9763 PR</t>
  </si>
  <si>
    <t>Венге Магия 2226 PR</t>
  </si>
  <si>
    <t>Вишня Оксфорд 88 PR</t>
  </si>
  <si>
    <t>Дуб Феррара Светлый 8921 PR</t>
  </si>
  <si>
    <t>Клен 375 PR</t>
  </si>
  <si>
    <t>Ольха Горская 1912 PR</t>
  </si>
  <si>
    <t>Орех Гварнери 9455 PR</t>
  </si>
  <si>
    <t>Орех Экко 9459 PR</t>
  </si>
  <si>
    <t>Ясень Шимо Светлый 3356 PR</t>
  </si>
  <si>
    <t>Дуб Винтаж Оксид 5194 SN</t>
  </si>
  <si>
    <t>Сосна Арктическая 5347 SN</t>
  </si>
  <si>
    <t>Венге Винтаж 7648 SN</t>
  </si>
  <si>
    <t>Орегон 5529 SN</t>
  </si>
  <si>
    <t>Дуб Крафт Белый К001 PW</t>
  </si>
  <si>
    <t>Дуб Крафт Золотой K003 PW</t>
  </si>
  <si>
    <t>Дуб Крафт Серый К002 PW</t>
  </si>
  <si>
    <t>Дуб Крафт Табачный К004 PW</t>
  </si>
  <si>
    <t>Дуб Устричный Урбан К005 PW</t>
  </si>
  <si>
    <t>Дуб Устричный Янтарный К006 PW</t>
  </si>
  <si>
    <t>Дуб Устричный Кофейный К007 PW</t>
  </si>
  <si>
    <t>Сосна Белая Лофт К010 SN</t>
  </si>
  <si>
    <t>Дуб Экспрессив Бронзовый К090 PW</t>
  </si>
  <si>
    <t>Дуб Экспрессив Песочный К076 PW</t>
  </si>
  <si>
    <t>Морское Дерево Винтаж К015 PW</t>
  </si>
  <si>
    <t>Морское Дерево Карбон К016 PW</t>
  </si>
  <si>
    <t>Бук Артизан Перламутровый K012 SU</t>
  </si>
  <si>
    <t>Дуб Клабхаус Серый К079 PW</t>
  </si>
  <si>
    <t>Дуб Приморский Белый К080 PW</t>
  </si>
  <si>
    <t>Скандинавское Дерево Белое К088 PW</t>
  </si>
  <si>
    <t>Скандинавское Дерево Серое К089 PW</t>
  </si>
  <si>
    <t>Дуб Эвок Прибрежный K365 PW</t>
  </si>
  <si>
    <t>Дуб Эвок Окаменелый K366 PW</t>
  </si>
  <si>
    <t>Вяз Либерти Серебряный К019 PW</t>
  </si>
  <si>
    <t>Блэквуд Ячменный К021 SN</t>
  </si>
  <si>
    <t>Блэквуд Сатиновый К022 SN</t>
  </si>
  <si>
    <t>Артвуд Светлый К083 SN</t>
  </si>
  <si>
    <t>Артвуд Темный К084 SN</t>
  </si>
  <si>
    <t>Северное Дерево Светлое 8508 SN</t>
  </si>
  <si>
    <t>Гикори Рокфорд Натуральный К086 PW</t>
  </si>
  <si>
    <t>Гикори Рокфорд Темный К087 PW</t>
  </si>
  <si>
    <t>Дуб Эндгрейн Необработанный К105 PW</t>
  </si>
  <si>
    <t>Дуб Эндгрейн Элегантный К107 PW</t>
  </si>
  <si>
    <t>Дуб Гранж Колониальный K354  PW</t>
  </si>
  <si>
    <t>Дуб Гранж Песочный K356  PW</t>
  </si>
  <si>
    <t>Дуб Кастелло Медовый K358  PW</t>
  </si>
  <si>
    <t>Дуб Кастелло Коньячный K359  PW</t>
  </si>
  <si>
    <t>Дуб Харбор Винтажный K360  PW</t>
  </si>
  <si>
    <t>Дуб Харбор Золотой K361  PW</t>
  </si>
  <si>
    <t>Ателье Светлое 4298 SU</t>
  </si>
  <si>
    <t>Ателье Темное 4299 SU</t>
  </si>
  <si>
    <t>Дуб Сильверджек Ореховый K544 RW</t>
  </si>
  <si>
    <t>Дуб Сильверджек Винтажный K545 RW</t>
  </si>
  <si>
    <t>Шелковый Kамень K349 RT</t>
  </si>
  <si>
    <t>Бетонный Kамень K350 RT</t>
  </si>
  <si>
    <t>Ржавый Kамень K351 RT</t>
  </si>
  <si>
    <t>Железный Kамень K352 RT</t>
  </si>
  <si>
    <t>Угольный Kамень K353 RT</t>
  </si>
  <si>
    <t>Дуб Гудзон Бискотто K527 HU</t>
  </si>
  <si>
    <t>Дуб Гудзон Кашемир K528 HU</t>
  </si>
  <si>
    <t>Дуб Гудзон Амаретто K530 HU</t>
  </si>
  <si>
    <t>Каштан Арвадонна Каменный K531 AD</t>
  </si>
  <si>
    <t>Каштан Арвадонна Пламенный K532 AD</t>
  </si>
  <si>
    <t>Каштан Арвадонна Норка K533 AD</t>
  </si>
  <si>
    <t>Каштан Арвадонна Угольный K534 AD</t>
  </si>
  <si>
    <t>ДВП</t>
  </si>
  <si>
    <t>Белый</t>
  </si>
  <si>
    <t>Комментарии по присадке</t>
  </si>
  <si>
    <t>Комментарии по фрезеровке и пазам</t>
  </si>
  <si>
    <t>Комментарии по сращиванию</t>
  </si>
  <si>
    <t>Иные комментарии</t>
  </si>
  <si>
    <t>№</t>
  </si>
  <si>
    <t>2/44</t>
  </si>
  <si>
    <t>Дуб Молочный 8622 PR</t>
  </si>
  <si>
    <t>Дуб Сонома Светлый 3025 PR</t>
  </si>
  <si>
    <t>Дуб Сонома Светлый 3025 SN</t>
  </si>
  <si>
    <t xml:space="preserve">   г.Могилев, б-р.Непокоренных,18    </t>
  </si>
  <si>
    <t xml:space="preserve">   belsimplit.by    </t>
  </si>
  <si>
    <t>Квадратура материала:</t>
  </si>
  <si>
    <r>
      <t xml:space="preserve">Кромка </t>
    </r>
    <r>
      <rPr>
        <b/>
        <sz val="10"/>
        <color rgb="FF000000"/>
        <rFont val="Calibri"/>
        <family val="2"/>
        <charset val="204"/>
      </rPr>
      <t>X1</t>
    </r>
  </si>
  <si>
    <r>
      <t xml:space="preserve">Кромка </t>
    </r>
    <r>
      <rPr>
        <b/>
        <sz val="10"/>
        <color rgb="FF000000"/>
        <rFont val="Calibri"/>
        <family val="2"/>
        <charset val="204"/>
      </rPr>
      <t>Х2</t>
    </r>
  </si>
  <si>
    <r>
      <t xml:space="preserve">Кромка </t>
    </r>
    <r>
      <rPr>
        <b/>
        <sz val="10"/>
        <color rgb="FF000000"/>
        <rFont val="Calibri"/>
        <family val="2"/>
        <charset val="204"/>
      </rPr>
      <t>Y1</t>
    </r>
  </si>
  <si>
    <r>
      <t xml:space="preserve">Кромка </t>
    </r>
    <r>
      <rPr>
        <b/>
        <sz val="10"/>
        <color rgb="FF000000"/>
        <rFont val="Calibri"/>
        <family val="2"/>
        <charset val="204"/>
      </rPr>
      <t>Y2</t>
    </r>
  </si>
  <si>
    <t>Погонаж кромки:</t>
  </si>
  <si>
    <t>м2</t>
  </si>
  <si>
    <t>мп</t>
  </si>
  <si>
    <t>Безмолвная Пустыня K514 SU</t>
  </si>
  <si>
    <t>Альби Полуночно-синий 5994 SU</t>
  </si>
  <si>
    <t>Алюминиевый Блеск K522 PE</t>
  </si>
  <si>
    <t>Ароза Ласточкин Хвост K538 PN</t>
  </si>
  <si>
    <t>Ароза Реликтовая K539 PN</t>
  </si>
  <si>
    <t>Белый Снeг 8685 SU</t>
  </si>
  <si>
    <t>Гикори Рокфорд Светлый К085 PW</t>
  </si>
  <si>
    <t>Дуб Барбера Песочный K543 SN</t>
  </si>
  <si>
    <t>Дуб Барокко Золотой K535 RW</t>
  </si>
  <si>
    <t>Дуб Барокко Ристретто K537 RW</t>
  </si>
  <si>
    <t>Дуб Барокко Янтарный K536 RW</t>
  </si>
  <si>
    <t>Дуб Вотан 5402 PR</t>
  </si>
  <si>
    <t>Дуб Гудзон Золотой  K529 HU</t>
  </si>
  <si>
    <t>Дуб Гудзон Шоколадный  K554 HU</t>
  </si>
  <si>
    <t>Дымчатый Зеленый K521 SU</t>
  </si>
  <si>
    <t>Зефир K513 SU</t>
  </si>
  <si>
    <t>Лазурный Голубой K517 SU</t>
  </si>
  <si>
    <t>Мышиный Серый K519 SU</t>
  </si>
  <si>
    <t>Орех Франклин Карамельный K546 RW</t>
  </si>
  <si>
    <t>Орех Франклин Табачный K547 RW</t>
  </si>
  <si>
    <t>Платиновый Диск K523 PE</t>
  </si>
  <si>
    <t>Прибрежный Синий K518 SU</t>
  </si>
  <si>
    <t>Пудровый K512 SU</t>
  </si>
  <si>
    <t>Серый Альбус K540 PN</t>
  </si>
  <si>
    <t>Темный Изумруд K520 SU</t>
  </si>
  <si>
    <t>Тессеа Мокка K542 PN</t>
  </si>
  <si>
    <t>Тессеа Серовато-бежевый K541 PN</t>
  </si>
  <si>
    <t>Тоффи K516 SU</t>
  </si>
  <si>
    <t>Ясень Прибрежный Натуральный K524 SN</t>
  </si>
  <si>
    <t>Ясень Пряный Табак K548 RW</t>
  </si>
  <si>
    <t>ПР, ФР, СР</t>
  </si>
  <si>
    <t>Клей:</t>
  </si>
  <si>
    <t>Клей</t>
  </si>
  <si>
    <t>EVA</t>
  </si>
  <si>
    <t>PUR</t>
  </si>
  <si>
    <t>Автоматические цены</t>
  </si>
  <si>
    <r>
      <t>Размер вдоль текстуры</t>
    </r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>(X)</t>
    </r>
  </si>
  <si>
    <r>
      <t>Размер против текстуры</t>
    </r>
    <r>
      <rPr>
        <sz val="11"/>
        <color rgb="FF000000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>(Y)</t>
    </r>
  </si>
  <si>
    <r>
      <t xml:space="preserve">Кромка </t>
    </r>
    <r>
      <rPr>
        <b/>
        <sz val="11"/>
        <color rgb="FF000000"/>
        <rFont val="Calibri"/>
        <family val="2"/>
        <charset val="204"/>
      </rPr>
      <t>X1</t>
    </r>
  </si>
  <si>
    <r>
      <t xml:space="preserve">Кромка </t>
    </r>
    <r>
      <rPr>
        <b/>
        <sz val="11"/>
        <color rgb="FF000000"/>
        <rFont val="Calibri"/>
        <family val="2"/>
        <charset val="204"/>
      </rPr>
      <t>Х2</t>
    </r>
  </si>
  <si>
    <r>
      <t xml:space="preserve">Кромка </t>
    </r>
    <r>
      <rPr>
        <b/>
        <sz val="11"/>
        <color rgb="FF000000"/>
        <rFont val="Calibri"/>
        <family val="2"/>
        <charset val="204"/>
      </rPr>
      <t>Y1</t>
    </r>
  </si>
  <si>
    <r>
      <t xml:space="preserve">Кромка </t>
    </r>
    <r>
      <rPr>
        <b/>
        <sz val="11"/>
        <color rgb="FF000000"/>
        <rFont val="Calibri"/>
        <family val="2"/>
        <charset val="204"/>
      </rPr>
      <t>Y2</t>
    </r>
  </si>
  <si>
    <t>Кол-во срощенных деталей</t>
  </si>
  <si>
    <t>Cращивание</t>
  </si>
  <si>
    <t xml:space="preserve">Акапулько  F 685 10 </t>
  </si>
  <si>
    <t xml:space="preserve">Акация Лэйклэнд Светлая  H 1277 9 </t>
  </si>
  <si>
    <t xml:space="preserve">Акация Шеффилд Натуральный  H 1242 10 </t>
  </si>
  <si>
    <t xml:space="preserve">Алебастр Белый  U 104 9 </t>
  </si>
  <si>
    <t xml:space="preserve">Альпийское Озеро  U 504 / AU 504 9 </t>
  </si>
  <si>
    <t xml:space="preserve">Алюминий  F 509 2 </t>
  </si>
  <si>
    <t xml:space="preserve">Ангора Серая  U 705 9 </t>
  </si>
  <si>
    <t xml:space="preserve">Арктика Серый  U 788 9 </t>
  </si>
  <si>
    <t xml:space="preserve">Бежевый Песок  U 156 9 </t>
  </si>
  <si>
    <t xml:space="preserve">Белый Альпийский  W 1100 9 </t>
  </si>
  <si>
    <t xml:space="preserve">Белый Классический  W 960 7 </t>
  </si>
  <si>
    <t xml:space="preserve">Белый Классический  W 960 SM </t>
  </si>
  <si>
    <t xml:space="preserve">Белый Премиум  W 1000 19 </t>
  </si>
  <si>
    <t xml:space="preserve">Белый Премиум  W 1000 38 </t>
  </si>
  <si>
    <t xml:space="preserve">Белый Премиум  W 1000 9 </t>
  </si>
  <si>
    <t xml:space="preserve">Берёза Песочная  H 1732 9 </t>
  </si>
  <si>
    <t xml:space="preserve">Бетон Чикаго Светло-Серый  F 186 9 </t>
  </si>
  <si>
    <t xml:space="preserve">Бетон Чикаго Тёмно-Серый  F 187 9 </t>
  </si>
  <si>
    <t xml:space="preserve">Бук Луговой  H 1910 9 </t>
  </si>
  <si>
    <t xml:space="preserve">Бук Эльмау  H 1582 15 </t>
  </si>
  <si>
    <t xml:space="preserve">Бургундский Красный  U 311 /AU 311 9 </t>
  </si>
  <si>
    <t xml:space="preserve">Вишня Локарно  H 1636 12 </t>
  </si>
  <si>
    <t xml:space="preserve">Гикори Натуральный  H 3730 10 </t>
  </si>
  <si>
    <t xml:space="preserve">Делфт Голубой  U 525 / AU 525 9 </t>
  </si>
  <si>
    <t xml:space="preserve">Деним Голубой  U 540 / AU 540 9 </t>
  </si>
  <si>
    <t>Диамант Серый  U 963 9</t>
  </si>
  <si>
    <t xml:space="preserve">Дикий Дуб Натуральный  H 1318 10 </t>
  </si>
  <si>
    <t xml:space="preserve">Дуб Антор Натуральный  H 3330 36 </t>
  </si>
  <si>
    <t xml:space="preserve">Дуб Бардолино Натуральный  H 1145 10 </t>
  </si>
  <si>
    <t xml:space="preserve">Дуб Барония Светлый  H 1362 12 </t>
  </si>
  <si>
    <t xml:space="preserve">Дуб Бельмонт Коричневый  H 1303 19 </t>
  </si>
  <si>
    <t xml:space="preserve">Дуб Виченца  H 3157 12 </t>
  </si>
  <si>
    <t xml:space="preserve">Дуб Виченца Белёный  H 3152 19 </t>
  </si>
  <si>
    <t xml:space="preserve">Дуб Галифакс Белый  H 1176 37 </t>
  </si>
  <si>
    <t xml:space="preserve">Дуб Галифакс Натуральный  H 1180 37 </t>
  </si>
  <si>
    <t xml:space="preserve">Дуб Галифакс Олово  H 3176 37 </t>
  </si>
  <si>
    <t xml:space="preserve">Дуб Галифакс Табак  H 1181 37 </t>
  </si>
  <si>
    <t xml:space="preserve">Дуб Гамильтон Натуральный  H 3303 10 </t>
  </si>
  <si>
    <t xml:space="preserve">Дуб Гладстоун Песочный  H 3309 28 </t>
  </si>
  <si>
    <t xml:space="preserve">Дуб Гладстоун Табак  H 3325 28 </t>
  </si>
  <si>
    <t xml:space="preserve">Дуб Давенпорт Натуральный Светлый  H 3359 32 </t>
  </si>
  <si>
    <t xml:space="preserve">Дуб Давос Натуральный  H 3131 12 </t>
  </si>
  <si>
    <t xml:space="preserve">Дуб Давос Трюфель  H 3133 12 </t>
  </si>
  <si>
    <t xml:space="preserve">Дуб Денвер Трюфель  H 1399 10 </t>
  </si>
  <si>
    <t xml:space="preserve">Дуб Канзас Коричневый  H 1113 10 </t>
  </si>
  <si>
    <t xml:space="preserve">Дуб Каселла Коричневый  H 1386 40 </t>
  </si>
  <si>
    <t xml:space="preserve">Дуб Каселла Натуральный  H 1385 40 </t>
  </si>
  <si>
    <t xml:space="preserve">Дуб Каселла Натуральный Светлый  H 1367 40 </t>
  </si>
  <si>
    <t xml:space="preserve">Дуб Кендал Коньяк  H 3398 12 </t>
  </si>
  <si>
    <t xml:space="preserve">Дуб Кендал Натуральный  H 3170 12 </t>
  </si>
  <si>
    <t xml:space="preserve">Дуб Корбридж Натуральный  H 3395 12 </t>
  </si>
  <si>
    <t xml:space="preserve">Дуб Корбридж Серый  H 3156 12 </t>
  </si>
  <si>
    <t xml:space="preserve">Дуб Кунео Коричневый  H 3317 28 </t>
  </si>
  <si>
    <t xml:space="preserve">Дуб Лоренцо Бежево-Серый  H 3146 19 </t>
  </si>
  <si>
    <t xml:space="preserve">Дуб Небраска Натуральный  H 3331 10 </t>
  </si>
  <si>
    <t xml:space="preserve">Дуб Норидж  H 3003 19 </t>
  </si>
  <si>
    <t xml:space="preserve">Дуб Сакраменто Коричневый  H 1142 36 </t>
  </si>
  <si>
    <t xml:space="preserve">Дуб Санта-Фе Винтаж  H 1330 10 </t>
  </si>
  <si>
    <t xml:space="preserve">Дуб Термо Чёрно-Коричневый  H 1199 12 </t>
  </si>
  <si>
    <t xml:space="preserve">Дуб Тонсберг Коричневый  H 309 12 </t>
  </si>
  <si>
    <t xml:space="preserve">Дуб Тонсберг Натуральный  H 305 12 </t>
  </si>
  <si>
    <t xml:space="preserve">Дуб Уайт-Ривер Песочно-Бежевый  H 1312 10 </t>
  </si>
  <si>
    <t xml:space="preserve">Дуб Уайт-Ривер Серо-Коричневый  H 1313 10 </t>
  </si>
  <si>
    <t xml:space="preserve">Дуб Хантон Тёмный  H 2033 10 </t>
  </si>
  <si>
    <t xml:space="preserve">Дуб Чарльстон Темно-Коричневый  H 3154 36 </t>
  </si>
  <si>
    <t xml:space="preserve">Дуб Шерман Антрацит  H 1346 32 </t>
  </si>
  <si>
    <t xml:space="preserve">Дуб Шерман Коньяк Коричневый  H 1344 32 </t>
  </si>
  <si>
    <t xml:space="preserve">Жёлтый Песок  U 125 / AU 125 9 </t>
  </si>
  <si>
    <t xml:space="preserve">Зелёный Еловый  U 699 / AU 699 9 </t>
  </si>
  <si>
    <t xml:space="preserve">Зелёный Камень  U 665 / AU 665 9 </t>
  </si>
  <si>
    <t xml:space="preserve">Зелёный Лимон (Зелёный Лайм)  U 630 / AU 630 9 </t>
  </si>
  <si>
    <t xml:space="preserve">Зелёный Шалфей  U 638 / AU 638 9 </t>
  </si>
  <si>
    <t xml:space="preserve">Зелёный Эвкалипт  U 604 / AU 604 9 </t>
  </si>
  <si>
    <t xml:space="preserve">Индиго Синий  U 599 9 </t>
  </si>
  <si>
    <t xml:space="preserve">Камель Бежевый  U 216 9 </t>
  </si>
  <si>
    <t xml:space="preserve">Камень Пьетра Гриджиа Чёрный  F 206 9 </t>
  </si>
  <si>
    <t xml:space="preserve">Карамель Нюд  U 830 9 </t>
  </si>
  <si>
    <t xml:space="preserve">Карат Бежевый  U 115 9 </t>
  </si>
  <si>
    <t xml:space="preserve">Карри Жёлтый  U 163 / AU 163 9 </t>
  </si>
  <si>
    <t xml:space="preserve">Кашемир Серый  U 702 9 </t>
  </si>
  <si>
    <t xml:space="preserve">Каштан Кентукки Песочный  H 1710 10 </t>
  </si>
  <si>
    <t xml:space="preserve">Клён Мандаль Натуральный  H 3840 9 </t>
  </si>
  <si>
    <t xml:space="preserve">Клён Сахарный Шампань  H 3860 9 </t>
  </si>
  <si>
    <t xml:space="preserve">Кобра Бронза  F 323 20 </t>
  </si>
  <si>
    <t xml:space="preserve">Кокоболо Натуральный  H 3012 22 </t>
  </si>
  <si>
    <t xml:space="preserve">Коттон Бежевый  U 113 9 </t>
  </si>
  <si>
    <t xml:space="preserve">Красно-Коричневый  U 335 / AU 335 9 </t>
  </si>
  <si>
    <t xml:space="preserve">Красный Китайский  U 321 / AU 321 9 </t>
  </si>
  <si>
    <t xml:space="preserve">Крем Бежевый  U 222 9 </t>
  </si>
  <si>
    <t xml:space="preserve">Кубанит Серый  U 767 9 </t>
  </si>
  <si>
    <t xml:space="preserve">Лава Серая  U 741 9 </t>
  </si>
  <si>
    <t xml:space="preserve">Лён Антрацит  F 433 10 </t>
  </si>
  <si>
    <t xml:space="preserve">Лес Чёрный  U 998 38 </t>
  </si>
  <si>
    <t xml:space="preserve">Металл Брашированный Бронзовый  F 528 20 </t>
  </si>
  <si>
    <t xml:space="preserve">Металлик Файнлайн Антрацит  H 3190 19 </t>
  </si>
  <si>
    <t xml:space="preserve">Миндаль Бежевый  U 211 9 </t>
  </si>
  <si>
    <t xml:space="preserve">Мрамор Кандела Светло-Серый  F 243 10 </t>
  </si>
  <si>
    <t xml:space="preserve">Мрамор Кристалл  F 800 / AF 800 9 </t>
  </si>
  <si>
    <t xml:space="preserve">Нежный Чёрный  U 899 9 </t>
  </si>
  <si>
    <t xml:space="preserve">Оникс Серый  U 960 9 </t>
  </si>
  <si>
    <t xml:space="preserve">Орех Вармия Коричневый  H 1307 19 </t>
  </si>
  <si>
    <t xml:space="preserve">Орех Дижон Натуральный  H 3734 9 </t>
  </si>
  <si>
    <t xml:space="preserve">Орех Карини Натуральный  H 3710 12 </t>
  </si>
  <si>
    <t xml:space="preserve">Орех Линкольн  H 1714 19 </t>
  </si>
  <si>
    <t xml:space="preserve">Орех Парона  H 1715 12 </t>
  </si>
  <si>
    <t xml:space="preserve">Орех Пацифик Натуральный  H 3700 10 </t>
  </si>
  <si>
    <t xml:space="preserve">Орех Пацифик Табак  H 3702 10 </t>
  </si>
  <si>
    <t xml:space="preserve">Пихта Брамберг  H 1487 22 </t>
  </si>
  <si>
    <t xml:space="preserve">Розовый Антик  U 325 / AU 325 9 </t>
  </si>
  <si>
    <t xml:space="preserve">Светло-Серый  U 708 9 </t>
  </si>
  <si>
    <t xml:space="preserve">Серая Галька  U 201 9 </t>
  </si>
  <si>
    <t xml:space="preserve">Серебристый Матовый  F 765 20 </t>
  </si>
  <si>
    <t xml:space="preserve">Серо-Коричневый Тёмный  U 740 9 </t>
  </si>
  <si>
    <t xml:space="preserve">Серый Асфальт (Серый Пыльный)  U 732 9 </t>
  </si>
  <si>
    <t xml:space="preserve">Серый Дымчатый (Бело-Серый)  U 775 9 </t>
  </si>
  <si>
    <t xml:space="preserve">Серый Камень  U 727 9 </t>
  </si>
  <si>
    <t xml:space="preserve">Серый Монументальный  U 780 9 </t>
  </si>
  <si>
    <t xml:space="preserve">Серый Перламутровый  U 763 9 </t>
  </si>
  <si>
    <t xml:space="preserve">Серый Уголь  U 968 9 </t>
  </si>
  <si>
    <t xml:space="preserve">Сиена Оранж  U 350 / AU 350 9 </t>
  </si>
  <si>
    <t xml:space="preserve">Синий Дымчатый  U 502 / AU 502 9 </t>
  </si>
  <si>
    <t xml:space="preserve">Сланец Скиваро  F 235 10 </t>
  </si>
  <si>
    <t xml:space="preserve">Сосна Аланд Белая  H 3430 22 </t>
  </si>
  <si>
    <t xml:space="preserve">Сосна Аланд Полярная  H 3433 22 </t>
  </si>
  <si>
    <t xml:space="preserve">Сосна Касцина  H 1401 22 </t>
  </si>
  <si>
    <t xml:space="preserve">Текстиль Бежевый  F 416 / AF 416 10 </t>
  </si>
  <si>
    <t xml:space="preserve">Тёмно-Коричневый  U 818 / AU 818 9 </t>
  </si>
  <si>
    <t xml:space="preserve">Трюфель Коричневый  U 748 9 </t>
  </si>
  <si>
    <t xml:space="preserve">Файнлайн Белый  H 3195 19 </t>
  </si>
  <si>
    <t xml:space="preserve">Файнлайн Средне-Серый  H 3197 19 </t>
  </si>
  <si>
    <t xml:space="preserve">Файнлайн Тёмно-Серый  H 3198 19 </t>
  </si>
  <si>
    <t xml:space="preserve">Фарфор Белый  W 1200 9 </t>
  </si>
  <si>
    <t xml:space="preserve">Флитвуд Белый  H 3450 22 </t>
  </si>
  <si>
    <t xml:space="preserve">Фьёрд Зелёный  U 636 / AU 636 9 </t>
  </si>
  <si>
    <t xml:space="preserve">Хромикс Бронза  F 642 16 </t>
  </si>
  <si>
    <t xml:space="preserve">Чёрный  U 999 19 </t>
  </si>
  <si>
    <t xml:space="preserve">Чёрный  U 999 7 </t>
  </si>
  <si>
    <t xml:space="preserve">Чёрный Графит  U 961 7 </t>
  </si>
  <si>
    <t xml:space="preserve">Шёлк Серый  U 707 9 </t>
  </si>
  <si>
    <t xml:space="preserve">Эвкалипт Тёмно-Коричневый  H 3043 12 </t>
  </si>
  <si>
    <t xml:space="preserve">Ярко-Серый  U 750 9 </t>
  </si>
  <si>
    <t xml:space="preserve">Ясень Наварра  H 1250 36 </t>
  </si>
  <si>
    <t xml:space="preserve">Ясень Севилья  H 1223 19 </t>
  </si>
  <si>
    <t xml:space="preserve">Ясень Тронхейм  H 1225 12 </t>
  </si>
  <si>
    <t xml:space="preserve"> Австралийское Дерево 585 PO</t>
  </si>
  <si>
    <t xml:space="preserve"> Античная Латунь 680 PO</t>
  </si>
  <si>
    <t xml:space="preserve"> Базальт 683 PO</t>
  </si>
  <si>
    <t xml:space="preserve"> Барнвуд Темный 580 SWN</t>
  </si>
  <si>
    <t xml:space="preserve"> Белая Аляска 600 PO</t>
  </si>
  <si>
    <t xml:space="preserve"> Белая Аляска 600 SM</t>
  </si>
  <si>
    <t xml:space="preserve"> Белый 604 PE</t>
  </si>
  <si>
    <t xml:space="preserve"> Белый 604 SM</t>
  </si>
  <si>
    <t xml:space="preserve"> Белый 604 SWO</t>
  </si>
  <si>
    <t xml:space="preserve"> Бетон  816 PO</t>
  </si>
  <si>
    <t xml:space="preserve"> Бетон Лайт 818 PO</t>
  </si>
  <si>
    <t xml:space="preserve"> Бетон Портленд 819 PO</t>
  </si>
  <si>
    <t xml:space="preserve"> Бетон Спаркс Лайт 860 PO</t>
  </si>
  <si>
    <t xml:space="preserve"> Бодега 100 SWN</t>
  </si>
  <si>
    <t xml:space="preserve"> Бук Бавария 124 SWO</t>
  </si>
  <si>
    <t xml:space="preserve"> Ваниль 632 PE</t>
  </si>
  <si>
    <t xml:space="preserve"> Ваниль 635 PO</t>
  </si>
  <si>
    <t xml:space="preserve"> Венге 175 SWO</t>
  </si>
  <si>
    <t xml:space="preserve"> Венге 176 SWO</t>
  </si>
  <si>
    <t xml:space="preserve"> Вольфрам 663 PO</t>
  </si>
  <si>
    <t xml:space="preserve"> Гикори Кингстон 579 WML</t>
  </si>
  <si>
    <t xml:space="preserve"> Графит 665 PO</t>
  </si>
  <si>
    <t xml:space="preserve"> Дуб Анкона 373 SWN</t>
  </si>
  <si>
    <t xml:space="preserve"> Дуб Атланта 302 SWN</t>
  </si>
  <si>
    <t xml:space="preserve"> Дуб Бельфорт 307 SWO</t>
  </si>
  <si>
    <t xml:space="preserve"> Дуб Бонифаций 348 SWN</t>
  </si>
  <si>
    <t xml:space="preserve"> Дуб Бордо 350 SWN</t>
  </si>
  <si>
    <t xml:space="preserve"> Дуб Бордо Лайт 380 SWN</t>
  </si>
  <si>
    <t xml:space="preserve"> Дуб Веллингтон 370 SWN</t>
  </si>
  <si>
    <t xml:space="preserve"> Дуб Вотан 376 WML</t>
  </si>
  <si>
    <t xml:space="preserve"> Дуб Гринвич  705 WML</t>
  </si>
  <si>
    <t xml:space="preserve"> Дуб Гринвич темный 704 WML</t>
  </si>
  <si>
    <t xml:space="preserve"> Дуб Канзас 377 WML</t>
  </si>
  <si>
    <t xml:space="preserve"> Дуб Кантри Золотой 389 WML</t>
  </si>
  <si>
    <t xml:space="preserve"> Дуб Каньон 365 SWN</t>
  </si>
  <si>
    <t xml:space="preserve"> Дуб Мадура 355 SWN</t>
  </si>
  <si>
    <t xml:space="preserve"> Дуб Марбург 354 SWO</t>
  </si>
  <si>
    <t xml:space="preserve"> Дуб Молочный 315 SWO</t>
  </si>
  <si>
    <t xml:space="preserve"> Дуб Монастырский 375 WML</t>
  </si>
  <si>
    <t xml:space="preserve"> Дуб Монтерей 384 SWN</t>
  </si>
  <si>
    <t xml:space="preserve"> Дуб Наварра 386 SWN</t>
  </si>
  <si>
    <t xml:space="preserve"> Дуб Нельсон 366 WML</t>
  </si>
  <si>
    <t xml:space="preserve"> Дуб Ниагара 359 WML</t>
  </si>
  <si>
    <t xml:space="preserve"> Дуб Нокс 392 WML</t>
  </si>
  <si>
    <t xml:space="preserve"> Дуб Нокс Бронзовый 394 SWN</t>
  </si>
  <si>
    <t xml:space="preserve"> Дуб Онтарио 385 WML</t>
  </si>
  <si>
    <t xml:space="preserve"> Дуб Прованс 390 SWN</t>
  </si>
  <si>
    <t xml:space="preserve"> Дуб Сан-Марино 388 SWN</t>
  </si>
  <si>
    <t xml:space="preserve"> Дуб Саттер  369 SWN</t>
  </si>
  <si>
    <t xml:space="preserve"> Дуб Сонома 351 SWN</t>
  </si>
  <si>
    <t xml:space="preserve"> Дуб Сонома Светлый 367 SWN</t>
  </si>
  <si>
    <t xml:space="preserve"> Дуб Стирлинг 374 SWN</t>
  </si>
  <si>
    <t xml:space="preserve"> Дуб Торонто 382 SWN</t>
  </si>
  <si>
    <t xml:space="preserve"> Дуб Шамони 331 SWN</t>
  </si>
  <si>
    <t xml:space="preserve"> Дуб Элисон Светлый 395 WML</t>
  </si>
  <si>
    <t xml:space="preserve"> Дуб Элисон Темный 396 WML</t>
  </si>
  <si>
    <t xml:space="preserve"> Дуб Юкон 358 SWN</t>
  </si>
  <si>
    <t xml:space="preserve"> Дымчатый Алмаз 813 PO</t>
  </si>
  <si>
    <t xml:space="preserve"> Ель Альпийская 546 WML</t>
  </si>
  <si>
    <t xml:space="preserve"> Жемчужный Сатин 644 PO</t>
  </si>
  <si>
    <t xml:space="preserve"> Зеленый Самшит 682 PO</t>
  </si>
  <si>
    <t xml:space="preserve"> Капучино 806 PO</t>
  </si>
  <si>
    <t xml:space="preserve"> Кашемир Светлый 641 PO</t>
  </si>
  <si>
    <t xml:space="preserve"> Кедр Орегон 537 WML</t>
  </si>
  <si>
    <t xml:space="preserve"> Кобальт 687 PO</t>
  </si>
  <si>
    <t xml:space="preserve"> Королевский Шелк 812 PO</t>
  </si>
  <si>
    <t xml:space="preserve"> Крем 625 PE</t>
  </si>
  <si>
    <t xml:space="preserve"> Крем 627 PE</t>
  </si>
  <si>
    <t xml:space="preserve"> Ледяное Дерево 581 PO</t>
  </si>
  <si>
    <t xml:space="preserve"> Лиственница Сибирская 525 SWN</t>
  </si>
  <si>
    <t xml:space="preserve"> Лунный Камень  811 PO</t>
  </si>
  <si>
    <t xml:space="preserve"> Металл Бруклин 808 PO</t>
  </si>
  <si>
    <t xml:space="preserve"> Мрамор Каррара 851 PO</t>
  </si>
  <si>
    <t xml:space="preserve"> Мрамор Неро Марквина 854 PO</t>
  </si>
  <si>
    <t xml:space="preserve"> Ноче Гуарнери 408 SWO</t>
  </si>
  <si>
    <t xml:space="preserve"> Ноче Милано 402 SWO</t>
  </si>
  <si>
    <t xml:space="preserve"> Ночное Небо 681 PO</t>
  </si>
  <si>
    <t xml:space="preserve"> Оникс 817 TM</t>
  </si>
  <si>
    <t xml:space="preserve"> Орех Американский 216 WML</t>
  </si>
  <si>
    <t xml:space="preserve"> Орех Элиа 215 SWN</t>
  </si>
  <si>
    <t xml:space="preserve"> Пепел 621 PO/PE</t>
  </si>
  <si>
    <t xml:space="preserve"> Персидский жемчуг 810 PO</t>
  </si>
  <si>
    <t xml:space="preserve"> Платина 801 PE</t>
  </si>
  <si>
    <t xml:space="preserve"> Платиново-серый 646 PO</t>
  </si>
  <si>
    <t xml:space="preserve"> Призма 870 PO</t>
  </si>
  <si>
    <t xml:space="preserve"> Серая Гавань 645 PO</t>
  </si>
  <si>
    <t xml:space="preserve"> Серебро  802 PE</t>
  </si>
  <si>
    <t xml:space="preserve"> Серый 612 PE</t>
  </si>
  <si>
    <t xml:space="preserve"> Серый 612 PO</t>
  </si>
  <si>
    <t xml:space="preserve"> Серый Антрацит 696 PO</t>
  </si>
  <si>
    <t xml:space="preserve"> Серый Камень 643 PO</t>
  </si>
  <si>
    <t xml:space="preserve"> Серый Сапфир 697 PO</t>
  </si>
  <si>
    <t xml:space="preserve"> Сосна Винтаж 533 SWN</t>
  </si>
  <si>
    <t xml:space="preserve"> Сосна Винтерберг 547 SWN</t>
  </si>
  <si>
    <t xml:space="preserve"> Сосна Джексон 535 SWN</t>
  </si>
  <si>
    <t xml:space="preserve"> Сосна Каньон 529 SWN</t>
  </si>
  <si>
    <t xml:space="preserve"> Сосна Карелия  520 SWN</t>
  </si>
  <si>
    <t xml:space="preserve"> Сосна Карелия  528 SWN</t>
  </si>
  <si>
    <t xml:space="preserve"> Сосна Касцина 542 SWN</t>
  </si>
  <si>
    <t xml:space="preserve"> Сосна Натуральная 523 SWN</t>
  </si>
  <si>
    <t xml:space="preserve"> Сосна Рандерс 540 WML</t>
  </si>
  <si>
    <t xml:space="preserve"> Сосна Рокпорт Лайт 543 PO</t>
  </si>
  <si>
    <t xml:space="preserve"> Таксус 573 WML</t>
  </si>
  <si>
    <t xml:space="preserve"> Черный 660 PE</t>
  </si>
  <si>
    <t xml:space="preserve"> Черный 660 SWN</t>
  </si>
  <si>
    <t xml:space="preserve"> Черный Сатин 698 PO</t>
  </si>
  <si>
    <t xml:space="preserve"> Энигма 871 PO</t>
  </si>
  <si>
    <t xml:space="preserve"> Ясень Орландо 466 SWN</t>
  </si>
  <si>
    <t xml:space="preserve"> Ясень Снежный 463 SWN</t>
  </si>
  <si>
    <t xml:space="preserve"> Ясень Шимо 454 SWO</t>
  </si>
  <si>
    <t xml:space="preserve"> Ясень Шимо 455 SWO</t>
  </si>
  <si>
    <t xml:space="preserve"> Антрацит 164 PE/UR</t>
  </si>
  <si>
    <t xml:space="preserve"> Ароза Реликтовая K539 PN</t>
  </si>
  <si>
    <t xml:space="preserve"> Ателье Темное 4299 SU</t>
  </si>
  <si>
    <t xml:space="preserve"> Белый 101 PE/PR/SM</t>
  </si>
  <si>
    <t xml:space="preserve"> Белый Бриллиант 8681 SU</t>
  </si>
  <si>
    <t xml:space="preserve"> Белый Жемчуг 8100 SM</t>
  </si>
  <si>
    <t xml:space="preserve"> Белый Платиновый 6459 PE/UR/SM</t>
  </si>
  <si>
    <t xml:space="preserve"> Белый Снег 8485 UR</t>
  </si>
  <si>
    <t xml:space="preserve"> Береза Снежная 1715 BS</t>
  </si>
  <si>
    <t xml:space="preserve"> Бук Артизан Перламутровый K012 SU</t>
  </si>
  <si>
    <t xml:space="preserve"> Бук Артизан Песочный K013 SU</t>
  </si>
  <si>
    <t xml:space="preserve"> Венге 854 PR</t>
  </si>
  <si>
    <t xml:space="preserve"> Венге Винтаж 7648 SN</t>
  </si>
  <si>
    <t xml:space="preserve"> Венге Луизиана 9763 PR</t>
  </si>
  <si>
    <t xml:space="preserve"> Венге Магия 2226 PR</t>
  </si>
  <si>
    <t xml:space="preserve"> Вишня Оксфорд 88 PR</t>
  </si>
  <si>
    <t xml:space="preserve"> Вяз Либерти Светлый К017 PW</t>
  </si>
  <si>
    <t xml:space="preserve"> Глиняный Сepый К096 SU</t>
  </si>
  <si>
    <t xml:space="preserve"> Дуб Молочный 8622 PR</t>
  </si>
  <si>
    <t xml:space="preserve"> Дуб Приморский Сатиновый К081 PW</t>
  </si>
  <si>
    <t xml:space="preserve"> Дуб Сильверджек Ореховый K544 RW</t>
  </si>
  <si>
    <t xml:space="preserve"> Дуб Сонома Светлый 3025 PR/SN</t>
  </si>
  <si>
    <t xml:space="preserve"> Дуб Устричный Кофейный К007 PW</t>
  </si>
  <si>
    <t xml:space="preserve"> Дуб Устричный Янтарный К006 PW</t>
  </si>
  <si>
    <t xml:space="preserve"> Дуб Феррара Светлый 8921 PR</t>
  </si>
  <si>
    <t xml:space="preserve"> Зеленая Мамба 7190 BS</t>
  </si>
  <si>
    <t xml:space="preserve"> Зеленый Оксид 9561 BS</t>
  </si>
  <si>
    <t xml:space="preserve"> Кашемир 5981 PE/UR</t>
  </si>
  <si>
    <t xml:space="preserve"> Клен 375 PR</t>
  </si>
  <si>
    <t xml:space="preserve"> Кобальт Серый 6299 BS</t>
  </si>
  <si>
    <t xml:space="preserve"> Королевский Синий 125 BS</t>
  </si>
  <si>
    <t xml:space="preserve"> Кремовый 7031 BS</t>
  </si>
  <si>
    <t xml:space="preserve"> Лазурный Голубой K517 SU</t>
  </si>
  <si>
    <t xml:space="preserve"> Миндаль 564 РЕ</t>
  </si>
  <si>
    <t xml:space="preserve"> Ольха Горская 1912 PR</t>
  </si>
  <si>
    <t xml:space="preserve"> Орегон 5529 SN</t>
  </si>
  <si>
    <t xml:space="preserve"> Орех Гварнери 9455 PR</t>
  </si>
  <si>
    <t xml:space="preserve"> Орех Тёмный 1925 PR</t>
  </si>
  <si>
    <t xml:space="preserve"> Орех Экко 9459 PR</t>
  </si>
  <si>
    <t xml:space="preserve"> Песочный 515 РЕ</t>
  </si>
  <si>
    <t xml:space="preserve"> Светло-серый 112 UR</t>
  </si>
  <si>
    <t xml:space="preserve"> Светло-серый 112 РЕ</t>
  </si>
  <si>
    <t xml:space="preserve"> Северное Дерево Светлое 8508 SN</t>
  </si>
  <si>
    <t xml:space="preserve"> Серый Графит 162 PE/UR</t>
  </si>
  <si>
    <t xml:space="preserve"> Серый Шифер 171 PE</t>
  </si>
  <si>
    <t xml:space="preserve"> Серый Шифер 171 UR</t>
  </si>
  <si>
    <t xml:space="preserve"> Сосна Арктическая 5347 SN</t>
  </si>
  <si>
    <t xml:space="preserve"> Сумеречный Голубой К097 SU</t>
  </si>
  <si>
    <t xml:space="preserve"> Тессеа Серовато-бежевый K541 PN</t>
  </si>
  <si>
    <t xml:space="preserve"> Холодный Серый 191 SU</t>
  </si>
  <si>
    <t xml:space="preserve"> Черный 190 PE</t>
  </si>
  <si>
    <t xml:space="preserve"> Шампань 7045 SU</t>
  </si>
  <si>
    <t xml:space="preserve"> Шампань 7045 UR</t>
  </si>
  <si>
    <t xml:space="preserve"> Шиншилла Серая 197 SU</t>
  </si>
  <si>
    <t xml:space="preserve"> Ясень Шимо Светлый 3356 PR</t>
  </si>
  <si>
    <t xml:space="preserve"> Альби Полуночно-синий 5994 SU</t>
  </si>
  <si>
    <t xml:space="preserve"> Алюминиевый Блеск K522 PE</t>
  </si>
  <si>
    <t xml:space="preserve"> Ароза Ласточкин Хвост K538 PN</t>
  </si>
  <si>
    <t xml:space="preserve"> Артвуд Светлый К083 SN</t>
  </si>
  <si>
    <t xml:space="preserve"> Артвуд Темный  К084 SN</t>
  </si>
  <si>
    <t xml:space="preserve"> Ателье Светлое 4298 SU</t>
  </si>
  <si>
    <t xml:space="preserve"> Бежевый 522 РЕ</t>
  </si>
  <si>
    <t xml:space="preserve"> Безмолвная Пустыня K514 SU</t>
  </si>
  <si>
    <t xml:space="preserve"> Белый Снeг 8685 SM/BS</t>
  </si>
  <si>
    <t xml:space="preserve"> Белый Снeг 8685 SU</t>
  </si>
  <si>
    <t xml:space="preserve"> Бензин 244 SU</t>
  </si>
  <si>
    <t xml:space="preserve"> Бетонный Kамень K350 RT</t>
  </si>
  <si>
    <t xml:space="preserve"> Блэквуд Сатиновый К022 SN</t>
  </si>
  <si>
    <t xml:space="preserve"> Блэквуд Ячменный К021 SN</t>
  </si>
  <si>
    <t xml:space="preserve"> Бук Бавария 381 PR</t>
  </si>
  <si>
    <t xml:space="preserve"> Вяз Либерти Серебряный К019 PW</t>
  </si>
  <si>
    <t xml:space="preserve"> Гикори Рокфорд Натуральный К086 PW</t>
  </si>
  <si>
    <t xml:space="preserve"> Гикори Рокфорд Темный К087 PW</t>
  </si>
  <si>
    <t xml:space="preserve"> Гикори РокфордСветлый К085 PW</t>
  </si>
  <si>
    <t xml:space="preserve"> Дуб Барбера Песочный K543 SN</t>
  </si>
  <si>
    <t xml:space="preserve"> Дуб Барокко Золотой K535 RW</t>
  </si>
  <si>
    <t xml:space="preserve"> Дуб Барокко Ристретто K537 RW</t>
  </si>
  <si>
    <t xml:space="preserve"> Дуб Барокко Янтарный K536 RW</t>
  </si>
  <si>
    <t xml:space="preserve"> Дуб Винтаж Оксид 5194 SN</t>
  </si>
  <si>
    <t xml:space="preserve"> Дуб Вотан 5402 PR</t>
  </si>
  <si>
    <t xml:space="preserve"> Дуб Вотан U604 PW</t>
  </si>
  <si>
    <t xml:space="preserve"> Дуб Гранж Колониальный K354  PW</t>
  </si>
  <si>
    <t xml:space="preserve"> Дуб Гранж Песочный K356  PW</t>
  </si>
  <si>
    <t xml:space="preserve"> Дуб Гудзон Амаретто K530 HU</t>
  </si>
  <si>
    <t xml:space="preserve"> Дуб Гудзон Бискотто K527 HU</t>
  </si>
  <si>
    <t xml:space="preserve"> Дуб Гудзон Золотой K529 HU</t>
  </si>
  <si>
    <t xml:space="preserve"> Дуб Гудзон Кашемир K528 HU</t>
  </si>
  <si>
    <t xml:space="preserve"> Дуб Гудзон Шоколадный K554 HU</t>
  </si>
  <si>
    <t xml:space="preserve"> Дуб Кастелло Коньячный K359  PW</t>
  </si>
  <si>
    <t xml:space="preserve"> Дуб Кастелло Медовый K358  PW</t>
  </si>
  <si>
    <t xml:space="preserve"> Дуб Клабхаус Серый К079 PW</t>
  </si>
  <si>
    <t xml:space="preserve"> Дуб Крафт Белый К001 PW</t>
  </si>
  <si>
    <t xml:space="preserve"> Дуб Крафт Золотой K003 PW</t>
  </si>
  <si>
    <t xml:space="preserve"> Дуб Крафт Серый К002 PW</t>
  </si>
  <si>
    <t xml:space="preserve"> Дуб Крафт Табачный К004 PW</t>
  </si>
  <si>
    <t xml:space="preserve"> Дуб Приморский Белый К080 PW</t>
  </si>
  <si>
    <t xml:space="preserve"> Дуб Сильверджек Винтажный K545 RW</t>
  </si>
  <si>
    <t xml:space="preserve"> Дуб Устричный Урбан К005 PW</t>
  </si>
  <si>
    <t xml:space="preserve"> Дуб Харбор Винтажный K360  PW</t>
  </si>
  <si>
    <t xml:space="preserve"> Дуб Харбор Золотой K361  PW</t>
  </si>
  <si>
    <t xml:space="preserve"> Дуб Эвок Окаменелый K366 PW</t>
  </si>
  <si>
    <t xml:space="preserve"> Дуб Эвок Прибрежный K365 PW</t>
  </si>
  <si>
    <t xml:space="preserve"> Дуб Экспрессив Бронзовый К090 PW</t>
  </si>
  <si>
    <t xml:space="preserve"> Дуб Экспрессив Песочный К076 PW</t>
  </si>
  <si>
    <t xml:space="preserve"> Дуб Эндгрейн Необработанный К105 PW</t>
  </si>
  <si>
    <t xml:space="preserve"> Дуб Эндгрейн Элегантный К107 PW</t>
  </si>
  <si>
    <t xml:space="preserve"> Дымчатый Зеленый K521 SU</t>
  </si>
  <si>
    <t xml:space="preserve"> Железный Kамень K352 RT</t>
  </si>
  <si>
    <t xml:space="preserve"> Зефир K513 SU</t>
  </si>
  <si>
    <t xml:space="preserve"> Капучино 301 SU</t>
  </si>
  <si>
    <t xml:space="preserve"> Каштан Арвадонна Каменный K531 AD</t>
  </si>
  <si>
    <t xml:space="preserve"> Каштан Арвадонна Норка K533 AD</t>
  </si>
  <si>
    <t xml:space="preserve"> Каштан Арвадонна Пламенный K532 AD</t>
  </si>
  <si>
    <t xml:space="preserve"> Каштан Арвадонна Угольный K534 AD</t>
  </si>
  <si>
    <t xml:space="preserve"> Мидия 5982 BS</t>
  </si>
  <si>
    <t xml:space="preserve"> Морское Дерево Винтаж К015 PW</t>
  </si>
  <si>
    <t xml:space="preserve"> Морское Дерево Карбон К016 PW</t>
  </si>
  <si>
    <t xml:space="preserve"> Мышиный Серый K519 SU</t>
  </si>
  <si>
    <t xml:space="preserve"> Орех Франклин Карамельный K546 RW</t>
  </si>
  <si>
    <t xml:space="preserve"> Орех Франклин Табачный K547 RW</t>
  </si>
  <si>
    <t xml:space="preserve"> Платиновый Диск K523 PE</t>
  </si>
  <si>
    <t xml:space="preserve"> Прибрежный Синий K518 SU</t>
  </si>
  <si>
    <t xml:space="preserve"> Пудровый K512 SU</t>
  </si>
  <si>
    <t xml:space="preserve"> Ржавый Kамень K351 RT</t>
  </si>
  <si>
    <t xml:space="preserve"> Серый Альбус K540 PN</t>
  </si>
  <si>
    <t xml:space="preserve"> Скандинавское Дерево Белое К088 PW</t>
  </si>
  <si>
    <t xml:space="preserve"> Скандинавское Дерево Серое К089 PW</t>
  </si>
  <si>
    <t xml:space="preserve"> Слоновая Кость C341 РЕ</t>
  </si>
  <si>
    <t xml:space="preserve"> Солнечный Cвет 134 BS</t>
  </si>
  <si>
    <t xml:space="preserve"> Сосна Белая Лофт К010 SN</t>
  </si>
  <si>
    <t xml:space="preserve"> Темный Изумруд K520 SU</t>
  </si>
  <si>
    <t xml:space="preserve"> Тессеа Мокка K542 PN</t>
  </si>
  <si>
    <t xml:space="preserve"> Тоффи K516 SU</t>
  </si>
  <si>
    <t xml:space="preserve"> Угольный Kамень K353 RT</t>
  </si>
  <si>
    <t xml:space="preserve"> Шелковый Kамень K349 RT</t>
  </si>
  <si>
    <t xml:space="preserve"> Ясень Прибрежный Натуральный K524 SN</t>
  </si>
  <si>
    <t xml:space="preserve"> Ясень Пряный Табак K548 RW</t>
  </si>
  <si>
    <t>Y1</t>
  </si>
  <si>
    <t>X1</t>
  </si>
  <si>
    <t>X2</t>
  </si>
  <si>
    <t xml:space="preserve">   +375 (44) 721-10-75    </t>
  </si>
  <si>
    <t xml:space="preserve">    Пн-Пт 8:00 - 17:00 / Обед 12:00 - 13:00     </t>
  </si>
  <si>
    <t>Обращаем Ваше внимание, в таблице указываются размеры готовых деталей (габаритные) с учетом кромки. Первый размер детали указывается вдоль текстуры материала (X1;X2), второй размер против текстуры (Y1;Y2). Размеры указываются в миллиметрах. В случае наличия в заказе срощенных деталей (36мм) указывается толщина "18мм", количество "х2", кромка "2/44", сращивание "требуется". Пример ниже для детали 1000х500 толщиной 36мм. В случае возникновения вопросов по заполнению бланка заказа обращайтесь по телефону +375 (44) 721-10-75</t>
  </si>
  <si>
    <t xml:space="preserve">          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</si>
</sst>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i/>
      <sz val="26"/>
      <color theme="1"/>
      <name val="Calibri"/>
      <family val="2"/>
      <charset val="204"/>
    </font>
    <font>
      <b/>
      <sz val="26"/>
      <color theme="1"/>
      <name val="Calibri"/>
      <family val="2"/>
      <charset val="204"/>
    </font>
    <font>
      <b/>
      <sz val="26"/>
      <color rgb="FF000000"/>
      <name val="Calibri"/>
      <family val="2"/>
      <charset val="204"/>
    </font>
    <font>
      <b/>
      <sz val="2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2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7E0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Alignment="0"/>
  </cellStyleXfs>
  <cellXfs count="8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indent="2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14" fontId="6" fillId="0" borderId="3" xfId="0" applyNumberFormat="1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right"/>
    </xf>
    <xf numFmtId="0" fontId="6" fillId="2" borderId="6" xfId="0" applyFont="1" applyFill="1" applyBorder="1" applyAlignment="1" applyProtection="1">
      <alignment horizontal="right"/>
    </xf>
    <xf numFmtId="0" fontId="6" fillId="2" borderId="0" xfId="0" applyFont="1" applyFill="1" applyBorder="1" applyAlignment="1" applyProtection="1">
      <alignment horizontal="right"/>
    </xf>
    <xf numFmtId="0" fontId="6" fillId="2" borderId="2" xfId="0" applyFont="1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horizontal="right" vertical="center"/>
    </xf>
    <xf numFmtId="0" fontId="5" fillId="2" borderId="11" xfId="0" applyFont="1" applyFill="1" applyBorder="1" applyAlignment="1" applyProtection="1">
      <alignment horizontal="right" vertical="center"/>
    </xf>
    <xf numFmtId="0" fontId="11" fillId="2" borderId="1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</xf>
    <xf numFmtId="0" fontId="8" fillId="2" borderId="8" xfId="0" applyFont="1" applyFill="1" applyBorder="1" applyAlignment="1" applyProtection="1">
      <alignment vertical="center" wrapText="1"/>
    </xf>
    <xf numFmtId="0" fontId="8" fillId="2" borderId="9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12" fillId="2" borderId="2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/>
  <colors>
    <mruColors>
      <color rgb="FFFF7E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347294</xdr:colOff>
      <xdr:row>1</xdr:row>
      <xdr:rowOff>38100</xdr:rowOff>
    </xdr:from>
    <xdr:to>
      <xdr:col>2</xdr:col>
      <xdr:colOff>1409700</xdr:colOff>
      <xdr:row>4</xdr:row>
      <xdr:rowOff>118144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CB92433-0513-4191-979B-0DAF57B6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819" y="200025"/>
          <a:ext cx="3015031" cy="575344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215900</xdr:colOff>
      <xdr:row>13</xdr:row>
      <xdr:rowOff>116417</xdr:rowOff>
    </xdr:from>
    <xdr:to>
      <xdr:col>15</xdr:col>
      <xdr:colOff>497418</xdr:colOff>
      <xdr:row>13</xdr:row>
      <xdr:rowOff>2010833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E96A241-EF4F-4B0C-9F7B-8ABED973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8067" y="2645834"/>
          <a:ext cx="2440518" cy="1894416"/>
        </a:xfrm>
        <a:prstGeom prst="rect">
          <a:avLst/>
        </a:prstGeom>
        <a:solidFill>
          <a:schemeClr val="accent2"/>
        </a:solidFill>
        <a:ln w="57150">
          <a:solidFill>
            <a:srgbClr val="FF7E0F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205"/>
  <sheetViews>
    <sheetView tabSelected="1" zoomScale="90" zoomScaleNormal="90" workbookViewId="0">
      <selection activeCell="D7" sqref="D7:P7"/>
    </sheetView>
  </sheetViews>
  <sheetFormatPr defaultRowHeight="12.75" x14ac:dyDescent="0.2"/>
  <cols>
    <col min="1" max="1" width="9.140625" style="7" customWidth="1"/>
    <col min="2" max="2" width="20.28515625" style="10" customWidth="1"/>
    <col min="3" max="3" width="50.7109375" style="11" customWidth="1"/>
    <col min="4" max="15" width="10.7109375" style="10" customWidth="1"/>
    <col min="16" max="16" width="39.28515625" style="7" customWidth="1"/>
    <col min="17" max="17" width="9.140625" style="7" customWidth="1"/>
    <col min="18" max="18" width="9.140625" style="26" hidden="1" customWidth="1"/>
    <col min="19" max="22" width="9.140625" style="27" hidden="1" customWidth="1"/>
    <col min="23" max="26" width="9.140625" style="26" hidden="1" customWidth="1"/>
    <col min="27" max="27" width="43" style="26" hidden="1" customWidth="1"/>
    <col min="28" max="28" width="8.5703125" style="26" hidden="1" customWidth="1"/>
    <col min="29" max="29" width="9.140625" style="26" hidden="1" customWidth="1"/>
    <col min="30" max="30" width="38" style="26" hidden="1" customWidth="1"/>
    <col min="31" max="31" width="28.42578125" style="26" hidden="1" customWidth="1"/>
    <col min="32" max="32" width="10.140625" style="26" hidden="1" customWidth="1"/>
    <col min="33" max="33" width="46" style="26" hidden="1" customWidth="1"/>
    <col min="34" max="34" width="10.140625" style="27" hidden="1" customWidth="1"/>
    <col min="35" max="35" width="9.140625" style="27" hidden="1" customWidth="1"/>
    <col min="36" max="36" width="13.28515625" style="27" hidden="1" customWidth="1"/>
    <col min="37" max="45" width="9.140625" style="27" hidden="1" customWidth="1"/>
    <col min="46" max="46" width="9.28515625" style="7" hidden="1" customWidth="1"/>
    <col min="47" max="51" width="9.140625" style="7" customWidth="1"/>
    <col min="52" max="16384" width="9.140625" style="7"/>
  </cols>
  <sheetData>
    <row r="1" spans="1:29" x14ac:dyDescent="0.2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15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5"/>
    </row>
    <row r="2" spans="1:29" x14ac:dyDescent="0.2">
      <c r="A2" s="58" t="s">
        <v>194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13"/>
      <c r="R2" s="28"/>
      <c r="S2" s="24"/>
      <c r="T2" s="24"/>
      <c r="U2" s="24"/>
      <c r="V2" s="24"/>
      <c r="W2" s="28"/>
      <c r="X2" s="28"/>
      <c r="Y2" s="28"/>
      <c r="Z2" s="28"/>
      <c r="AA2" s="28"/>
      <c r="AB2" s="28"/>
      <c r="AC2" s="25"/>
    </row>
    <row r="3" spans="1:29" x14ac:dyDescent="0.2">
      <c r="A3" s="58" t="s">
        <v>643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0"/>
      <c r="Q3" s="13"/>
      <c r="R3" s="28"/>
      <c r="S3" s="24"/>
      <c r="T3" s="24"/>
      <c r="U3" s="24"/>
      <c r="V3" s="24"/>
      <c r="W3" s="28"/>
      <c r="X3" s="28"/>
      <c r="Y3" s="28"/>
      <c r="Z3" s="28"/>
      <c r="AA3" s="28"/>
      <c r="AB3" s="28"/>
      <c r="AC3" s="25"/>
    </row>
    <row r="4" spans="1:29" x14ac:dyDescent="0.2">
      <c r="A4" s="58" t="s">
        <v>644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60"/>
      <c r="Q4" s="13"/>
      <c r="R4" s="28"/>
      <c r="S4" s="24"/>
      <c r="T4" s="24"/>
      <c r="U4" s="24"/>
      <c r="V4" s="24"/>
      <c r="W4" s="28"/>
      <c r="X4" s="28"/>
      <c r="Y4" s="28"/>
      <c r="Z4" s="28"/>
      <c r="AA4" s="28"/>
      <c r="AB4" s="28"/>
      <c r="AC4" s="25"/>
    </row>
    <row r="5" spans="1:29" x14ac:dyDescent="0.2">
      <c r="A5" s="61" t="s">
        <v>195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3"/>
      <c r="Q5" s="12"/>
      <c r="R5" s="29"/>
      <c r="S5" s="30"/>
      <c r="T5" s="30"/>
      <c r="U5" s="30"/>
      <c r="V5" s="30"/>
      <c r="W5" s="29"/>
      <c r="X5" s="29"/>
      <c r="Y5" s="29"/>
      <c r="Z5" s="29"/>
      <c r="AA5" s="29"/>
      <c r="AB5" s="29"/>
      <c r="AC5" s="25"/>
    </row>
    <row r="6" spans="1:29" x14ac:dyDescent="0.2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15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9" ht="15" customHeight="1" x14ac:dyDescent="0.2">
      <c r="A7" s="43" t="s">
        <v>79</v>
      </c>
      <c r="B7" s="43"/>
      <c r="C7" s="43"/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  <c r="Q7" s="12"/>
      <c r="R7" s="29"/>
      <c r="S7" s="30"/>
      <c r="T7" s="30"/>
      <c r="U7" s="30"/>
      <c r="V7" s="30"/>
      <c r="W7" s="29"/>
      <c r="X7" s="29"/>
      <c r="Y7" s="29"/>
      <c r="Z7" s="29"/>
      <c r="AA7" s="29"/>
      <c r="AB7" s="29"/>
    </row>
    <row r="8" spans="1:29" ht="15" customHeight="1" x14ac:dyDescent="0.2">
      <c r="A8" s="43" t="s">
        <v>81</v>
      </c>
      <c r="B8" s="43"/>
      <c r="C8" s="43"/>
      <c r="D8" s="51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50"/>
      <c r="Q8" s="12"/>
      <c r="R8" s="29"/>
      <c r="S8" s="30"/>
      <c r="T8" s="30"/>
      <c r="U8" s="30"/>
      <c r="V8" s="30"/>
      <c r="W8" s="29"/>
      <c r="X8" s="29"/>
      <c r="Y8" s="29"/>
      <c r="Z8" s="29"/>
      <c r="AA8" s="29"/>
      <c r="AB8" s="29"/>
    </row>
    <row r="9" spans="1:29" ht="15" customHeight="1" x14ac:dyDescent="0.2">
      <c r="A9" s="43" t="s">
        <v>80</v>
      </c>
      <c r="B9" s="43"/>
      <c r="C9" s="43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12"/>
      <c r="R9" s="29"/>
      <c r="S9" s="30"/>
      <c r="T9" s="30"/>
      <c r="U9" s="30"/>
      <c r="V9" s="30"/>
      <c r="W9" s="29"/>
      <c r="X9" s="29"/>
      <c r="Y9" s="29"/>
      <c r="Z9" s="29"/>
      <c r="AA9" s="29"/>
      <c r="AB9" s="29"/>
    </row>
    <row r="10" spans="1:29" ht="15" customHeight="1" x14ac:dyDescent="0.2">
      <c r="A10" s="43" t="s">
        <v>196</v>
      </c>
      <c r="B10" s="43"/>
      <c r="C10" s="43"/>
      <c r="D10" s="23">
        <f>IF(AL118=0,"0",AL118)</f>
        <v>1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7"/>
      <c r="Q10" s="13"/>
      <c r="R10" s="28"/>
      <c r="S10" s="24"/>
      <c r="T10" s="24"/>
      <c r="U10" s="24"/>
      <c r="V10" s="24"/>
      <c r="W10" s="28"/>
      <c r="X10" s="28"/>
      <c r="Y10" s="28"/>
      <c r="Z10" s="28"/>
      <c r="AA10" s="28"/>
      <c r="AB10" s="28"/>
    </row>
    <row r="11" spans="1:29" ht="15" customHeight="1" x14ac:dyDescent="0.2">
      <c r="A11" s="43" t="s">
        <v>201</v>
      </c>
      <c r="B11" s="43"/>
      <c r="C11" s="43"/>
      <c r="D11" s="23">
        <f>IF(AN118=0,"0",AN118)</f>
        <v>3.2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5"/>
      <c r="Q11" s="13"/>
      <c r="R11" s="28"/>
      <c r="S11" s="24"/>
      <c r="T11" s="24"/>
      <c r="U11" s="24"/>
      <c r="V11" s="24"/>
      <c r="W11" s="28"/>
      <c r="X11" s="28"/>
      <c r="Y11" s="28"/>
      <c r="Z11" s="28"/>
      <c r="AA11" s="28"/>
      <c r="AB11" s="28"/>
    </row>
    <row r="12" spans="1:29" ht="15" customHeight="1" x14ac:dyDescent="0.2">
      <c r="A12" s="43" t="s">
        <v>235</v>
      </c>
      <c r="B12" s="43"/>
      <c r="C12" s="43"/>
      <c r="D12" s="69" t="s">
        <v>238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13"/>
      <c r="R12" s="28"/>
      <c r="S12" s="24"/>
      <c r="T12" s="24"/>
      <c r="U12" s="24"/>
      <c r="V12" s="24"/>
      <c r="W12" s="28" t="str">
        <f>IF(D12="EVA","1","1,2")</f>
        <v>1,2</v>
      </c>
      <c r="X12" s="28"/>
      <c r="Y12" s="28"/>
      <c r="Z12" s="28"/>
      <c r="AA12" s="28"/>
      <c r="AB12" s="28"/>
    </row>
    <row r="13" spans="1:29" ht="33.75" x14ac:dyDescent="0.5">
      <c r="A13" s="75"/>
      <c r="B13" s="76"/>
      <c r="C13" s="76"/>
      <c r="D13" s="87"/>
      <c r="E13" s="40"/>
      <c r="F13" s="40"/>
      <c r="G13" s="40"/>
      <c r="H13" s="40"/>
      <c r="I13" s="40"/>
      <c r="J13" s="40"/>
      <c r="K13" s="40"/>
      <c r="L13" s="77"/>
      <c r="M13" s="77"/>
      <c r="N13" s="88" t="s">
        <v>641</v>
      </c>
      <c r="O13" s="88"/>
      <c r="P13" s="41"/>
      <c r="Q13" s="13"/>
      <c r="R13" s="28"/>
      <c r="S13" s="24"/>
      <c r="T13" s="24"/>
      <c r="U13" s="24"/>
      <c r="V13" s="24"/>
      <c r="W13" s="28"/>
      <c r="X13" s="28"/>
      <c r="Y13" s="28"/>
      <c r="Z13" s="28"/>
      <c r="AA13" s="28"/>
      <c r="AB13" s="28"/>
    </row>
    <row r="14" spans="1:29" s="74" customFormat="1" ht="168.75" customHeight="1" x14ac:dyDescent="0.2">
      <c r="A14" s="83" t="s">
        <v>645</v>
      </c>
      <c r="B14" s="84"/>
      <c r="C14" s="84"/>
      <c r="D14" s="84"/>
      <c r="E14" s="84"/>
      <c r="F14" s="84"/>
      <c r="G14" s="84"/>
      <c r="H14" s="84"/>
      <c r="I14" s="84"/>
      <c r="J14" s="71"/>
      <c r="K14" s="65"/>
      <c r="L14" s="86" t="s">
        <v>640</v>
      </c>
      <c r="M14" s="65"/>
      <c r="N14" s="68"/>
      <c r="O14" s="68"/>
      <c r="P14" s="85" t="s">
        <v>646</v>
      </c>
    </row>
    <row r="15" spans="1:29" s="65" customFormat="1" ht="18.75" customHeight="1" x14ac:dyDescent="0.25">
      <c r="A15" s="79"/>
      <c r="J15" s="66"/>
      <c r="L15" s="73"/>
      <c r="M15" s="73"/>
      <c r="N15" s="72" t="s">
        <v>642</v>
      </c>
      <c r="O15" s="64"/>
      <c r="P15" s="78"/>
    </row>
    <row r="16" spans="1:29" s="65" customFormat="1" ht="15.75" customHeight="1" x14ac:dyDescent="0.25">
      <c r="A16" s="80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67"/>
      <c r="M16" s="67"/>
      <c r="N16" s="81"/>
      <c r="O16" s="81"/>
      <c r="P16" s="82"/>
    </row>
    <row r="17" spans="1:46" s="8" customFormat="1" ht="63" customHeight="1" x14ac:dyDescent="0.25">
      <c r="A17" s="18" t="s">
        <v>189</v>
      </c>
      <c r="B17" s="18" t="s">
        <v>1</v>
      </c>
      <c r="C17" s="18" t="s">
        <v>73</v>
      </c>
      <c r="D17" s="18" t="s">
        <v>2</v>
      </c>
      <c r="E17" s="19" t="s">
        <v>240</v>
      </c>
      <c r="F17" s="19" t="s">
        <v>241</v>
      </c>
      <c r="G17" s="18" t="s">
        <v>5</v>
      </c>
      <c r="H17" s="19" t="s">
        <v>74</v>
      </c>
      <c r="I17" s="18" t="s">
        <v>242</v>
      </c>
      <c r="J17" s="18" t="s">
        <v>243</v>
      </c>
      <c r="K17" s="18" t="s">
        <v>244</v>
      </c>
      <c r="L17" s="18" t="s">
        <v>245</v>
      </c>
      <c r="M17" s="18" t="s">
        <v>11</v>
      </c>
      <c r="N17" s="18" t="s">
        <v>12</v>
      </c>
      <c r="O17" s="18" t="s">
        <v>13</v>
      </c>
      <c r="P17" s="19" t="s">
        <v>78</v>
      </c>
      <c r="Q17" s="16"/>
      <c r="R17" s="31"/>
      <c r="S17" s="31"/>
      <c r="T17" s="31"/>
      <c r="U17" s="31"/>
      <c r="V17" s="31"/>
      <c r="W17" s="31" t="s">
        <v>236</v>
      </c>
      <c r="X17" s="42" t="s">
        <v>239</v>
      </c>
      <c r="Y17" s="42"/>
      <c r="Z17" s="42"/>
      <c r="AA17" s="42"/>
      <c r="AB17" s="42"/>
      <c r="AC17" s="32"/>
      <c r="AD17" s="33" t="s">
        <v>16</v>
      </c>
      <c r="AE17" s="33" t="s">
        <v>17</v>
      </c>
      <c r="AF17" s="33" t="s">
        <v>183</v>
      </c>
      <c r="AG17" s="33" t="s">
        <v>15</v>
      </c>
      <c r="AH17" s="33" t="s">
        <v>75</v>
      </c>
      <c r="AI17" s="33" t="s">
        <v>76</v>
      </c>
      <c r="AJ17" s="33" t="s">
        <v>234</v>
      </c>
      <c r="AK17" s="33" t="s">
        <v>2</v>
      </c>
      <c r="AL17" s="33" t="s">
        <v>202</v>
      </c>
      <c r="AM17" s="38" t="s">
        <v>246</v>
      </c>
      <c r="AN17" s="33" t="s">
        <v>203</v>
      </c>
      <c r="AO17" s="34" t="s">
        <v>197</v>
      </c>
      <c r="AP17" s="34" t="s">
        <v>198</v>
      </c>
      <c r="AQ17" s="34" t="s">
        <v>199</v>
      </c>
      <c r="AR17" s="34" t="s">
        <v>200</v>
      </c>
      <c r="AS17" s="33" t="s">
        <v>236</v>
      </c>
      <c r="AT17" s="39" t="s">
        <v>247</v>
      </c>
    </row>
    <row r="18" spans="1:46" x14ac:dyDescent="0.2">
      <c r="A18" s="9">
        <v>1</v>
      </c>
      <c r="B18" s="20" t="s">
        <v>16</v>
      </c>
      <c r="C18" s="21" t="s">
        <v>558</v>
      </c>
      <c r="D18" s="20">
        <v>18</v>
      </c>
      <c r="E18" s="20">
        <v>1000</v>
      </c>
      <c r="F18" s="20">
        <v>500</v>
      </c>
      <c r="G18" s="20">
        <v>2</v>
      </c>
      <c r="H18" s="20" t="s">
        <v>84</v>
      </c>
      <c r="I18" s="20" t="s">
        <v>190</v>
      </c>
      <c r="J18" s="20" t="s">
        <v>190</v>
      </c>
      <c r="K18" s="20" t="s">
        <v>190</v>
      </c>
      <c r="L18" s="20" t="s">
        <v>190</v>
      </c>
      <c r="M18" s="20"/>
      <c r="N18" s="20"/>
      <c r="O18" s="20" t="s">
        <v>77</v>
      </c>
      <c r="P18" s="22"/>
      <c r="Q18" s="17"/>
      <c r="R18" s="35">
        <f>IFERROR(S18,0)</f>
        <v>10.880000000000003</v>
      </c>
      <c r="S18" s="24">
        <f>AN18*T18</f>
        <v>10.880000000000003</v>
      </c>
      <c r="T18" s="24">
        <f>IFERROR(U18,0)</f>
        <v>3.4000000000000004</v>
      </c>
      <c r="U18" s="24">
        <f>IF($D$12="EVA",V18,V18+0.2)</f>
        <v>3.4000000000000004</v>
      </c>
      <c r="V18" s="24">
        <f>IF(COUNTIF(I18:L18,"1/22")&gt;0,1.2,IF(COUNTIF(I18:L18,"2/44")&gt;0,3.2,""))</f>
        <v>3.2</v>
      </c>
      <c r="W18" s="35"/>
      <c r="X18" s="35">
        <f>IFERROR(Y18,0)</f>
        <v>0</v>
      </c>
      <c r="Y18" s="35" t="e">
        <f>(E18*F18)/1000000*G18*Z18</f>
        <v>#VALUE!</v>
      </c>
      <c r="Z18" s="35" t="str">
        <f>IFERROR(VLOOKUP(C18,$AA$18:$AB$205,2,FALSE),"")</f>
        <v/>
      </c>
      <c r="AA18" s="26" t="s">
        <v>205</v>
      </c>
      <c r="AB18" s="26">
        <v>12.3</v>
      </c>
      <c r="AD18" s="26" t="s">
        <v>558</v>
      </c>
      <c r="AE18" s="26" t="s">
        <v>392</v>
      </c>
      <c r="AF18" s="26" t="s">
        <v>184</v>
      </c>
      <c r="AG18" s="26" t="s">
        <v>248</v>
      </c>
      <c r="AH18" s="27" t="s">
        <v>84</v>
      </c>
      <c r="AI18" s="36" t="s">
        <v>14</v>
      </c>
      <c r="AJ18" s="27" t="s">
        <v>77</v>
      </c>
      <c r="AK18" s="27">
        <v>18</v>
      </c>
      <c r="AL18" s="27">
        <f t="shared" ref="AL18:AL49" si="0">(E18*F18*G18)/1000000</f>
        <v>1</v>
      </c>
      <c r="AM18" s="27">
        <f>IF(COUNTIF(I18:L18,"2/44")&gt;0,G18/2,G18)</f>
        <v>1</v>
      </c>
      <c r="AN18" s="27">
        <f>(AO18*E18+AP18*E18+AQ18*F18+AR18*F18)/1000*AM18+(AO18*50+AP18*50+AQ18*50+AR18*50)/1000*AM18</f>
        <v>3.2</v>
      </c>
      <c r="AO18" s="27">
        <f t="shared" ref="AO18:AO49" si="1">IF(I18="","0",1)</f>
        <v>1</v>
      </c>
      <c r="AP18" s="27">
        <f t="shared" ref="AP18:AP49" si="2">IF(J18="","0",1)</f>
        <v>1</v>
      </c>
      <c r="AQ18" s="27">
        <f t="shared" ref="AQ18:AQ49" si="3">IF(K18="","0",1)</f>
        <v>1</v>
      </c>
      <c r="AR18" s="27">
        <f t="shared" ref="AR18:AR49" si="4">IF(L18="","0",1)</f>
        <v>1</v>
      </c>
      <c r="AS18" s="27" t="s">
        <v>237</v>
      </c>
      <c r="AT18" s="7">
        <f>IF(O18="Требуется",E18*F18*G18/1000000/2*3,"")</f>
        <v>1.5</v>
      </c>
    </row>
    <row r="19" spans="1:46" x14ac:dyDescent="0.2">
      <c r="A19" s="9">
        <v>2</v>
      </c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2"/>
      <c r="Q19" s="17"/>
      <c r="R19" s="35">
        <f t="shared" ref="R19:R82" si="5">IFERROR(S19,0)</f>
        <v>0</v>
      </c>
      <c r="S19" s="24">
        <f t="shared" ref="S19:S82" si="6">AN19*T19</f>
        <v>0</v>
      </c>
      <c r="T19" s="24">
        <f t="shared" ref="T19:T82" si="7">IFERROR(U19,0)</f>
        <v>0</v>
      </c>
      <c r="U19" s="24" t="e">
        <f t="shared" ref="U19:U82" si="8">IF($D$12="EVA",V19,V19+0.2)</f>
        <v>#VALUE!</v>
      </c>
      <c r="V19" s="24" t="str">
        <f t="shared" ref="V19:V82" si="9">IF(COUNTIF(I19:L19,"1/22")&gt;0,1.2,IF(COUNTIF(I19:L19,"2/44")&gt;0,3.2,""))</f>
        <v/>
      </c>
      <c r="W19" s="35"/>
      <c r="X19" s="35">
        <f t="shared" ref="X19:X82" si="10">IFERROR(Y19,0)</f>
        <v>0</v>
      </c>
      <c r="Y19" s="35" t="e">
        <f t="shared" ref="Y19:Y82" si="11">(E19*F19)/1000000*G19*Z19</f>
        <v>#VALUE!</v>
      </c>
      <c r="Z19" s="35" t="str">
        <f t="shared" ref="Z19:Z82" si="12">IFERROR(VLOOKUP(C19,$AA$18:$AB$205,2,FALSE),"")</f>
        <v/>
      </c>
      <c r="AA19" s="26" t="s">
        <v>206</v>
      </c>
      <c r="AB19" s="26">
        <v>12.3</v>
      </c>
      <c r="AD19" s="26" t="s">
        <v>559</v>
      </c>
      <c r="AE19" s="26" t="s">
        <v>393</v>
      </c>
      <c r="AG19" s="26" t="s">
        <v>249</v>
      </c>
      <c r="AH19" s="27" t="s">
        <v>83</v>
      </c>
      <c r="AI19" s="36" t="s">
        <v>190</v>
      </c>
      <c r="AK19" s="27">
        <v>3</v>
      </c>
      <c r="AL19" s="27">
        <f t="shared" si="0"/>
        <v>0</v>
      </c>
      <c r="AM19" s="27">
        <f t="shared" ref="AM19:AM82" si="13">IF(COUNTIF(I19:L19,"2/44")&gt;0,G19/2,G19)</f>
        <v>0</v>
      </c>
      <c r="AN19" s="27">
        <f t="shared" ref="AN19:AN82" si="14">(AO19*E19+AP19*E19+AQ19*F19+AR19*F19)/1000*AM19+(AO19*50+AP19*50+AQ19*50+AR19*50)/1000*AM19</f>
        <v>0</v>
      </c>
      <c r="AO19" s="27" t="str">
        <f t="shared" si="1"/>
        <v>0</v>
      </c>
      <c r="AP19" s="27" t="str">
        <f t="shared" si="2"/>
        <v>0</v>
      </c>
      <c r="AQ19" s="27" t="str">
        <f t="shared" si="3"/>
        <v>0</v>
      </c>
      <c r="AR19" s="27" t="str">
        <f t="shared" si="4"/>
        <v>0</v>
      </c>
      <c r="AS19" s="27" t="s">
        <v>238</v>
      </c>
      <c r="AT19" s="7" t="str">
        <f t="shared" ref="AT19:AT82" si="15">IF(O19="Требуется",E19*F19*G19/1000000/2*3,"")</f>
        <v/>
      </c>
    </row>
    <row r="20" spans="1:46" x14ac:dyDescent="0.2">
      <c r="A20" s="9">
        <v>3</v>
      </c>
      <c r="B20" s="20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2"/>
      <c r="Q20" s="17"/>
      <c r="R20" s="35">
        <f t="shared" si="5"/>
        <v>0</v>
      </c>
      <c r="S20" s="24">
        <f>AN20*T20</f>
        <v>0</v>
      </c>
      <c r="T20" s="24">
        <f t="shared" si="7"/>
        <v>0</v>
      </c>
      <c r="U20" s="24" t="e">
        <f t="shared" si="8"/>
        <v>#VALUE!</v>
      </c>
      <c r="V20" s="24" t="str">
        <f t="shared" si="9"/>
        <v/>
      </c>
      <c r="W20" s="35"/>
      <c r="X20" s="35">
        <f t="shared" si="10"/>
        <v>0</v>
      </c>
      <c r="Y20" s="35" t="e">
        <f t="shared" si="11"/>
        <v>#VALUE!</v>
      </c>
      <c r="Z20" s="35" t="str">
        <f t="shared" si="12"/>
        <v/>
      </c>
      <c r="AA20" s="26" t="s">
        <v>95</v>
      </c>
      <c r="AB20" s="26">
        <v>8.6999999999999993</v>
      </c>
      <c r="AD20" s="26" t="s">
        <v>503</v>
      </c>
      <c r="AE20" s="26" t="s">
        <v>394</v>
      </c>
      <c r="AG20" s="26" t="s">
        <v>250</v>
      </c>
      <c r="AL20" s="27">
        <f t="shared" si="0"/>
        <v>0</v>
      </c>
      <c r="AM20" s="27">
        <f t="shared" ref="AM20:AM26" si="16">IF(COUNTIF(I20:L20,"2/44")&gt;0,G20/2,G20)</f>
        <v>0</v>
      </c>
      <c r="AN20" s="27">
        <f t="shared" si="14"/>
        <v>0</v>
      </c>
      <c r="AO20" s="27" t="str">
        <f t="shared" ref="AO20:AR26" si="17">IF(I20="","0",1)</f>
        <v>0</v>
      </c>
      <c r="AP20" s="27" t="str">
        <f t="shared" si="17"/>
        <v>0</v>
      </c>
      <c r="AQ20" s="27" t="str">
        <f t="shared" si="17"/>
        <v>0</v>
      </c>
      <c r="AR20" s="27" t="str">
        <f t="shared" si="17"/>
        <v>0</v>
      </c>
      <c r="AT20" s="7" t="str">
        <f t="shared" si="15"/>
        <v/>
      </c>
    </row>
    <row r="21" spans="1:46" x14ac:dyDescent="0.2">
      <c r="A21" s="9">
        <v>4</v>
      </c>
      <c r="B21" s="20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2"/>
      <c r="Q21" s="17"/>
      <c r="R21" s="35">
        <f t="shared" si="5"/>
        <v>0</v>
      </c>
      <c r="S21" s="24">
        <f t="shared" si="6"/>
        <v>0</v>
      </c>
      <c r="T21" s="24">
        <f t="shared" si="7"/>
        <v>0</v>
      </c>
      <c r="U21" s="24" t="e">
        <f t="shared" si="8"/>
        <v>#VALUE!</v>
      </c>
      <c r="V21" s="24" t="str">
        <f t="shared" si="9"/>
        <v/>
      </c>
      <c r="W21" s="35"/>
      <c r="X21" s="35">
        <f t="shared" si="10"/>
        <v>0</v>
      </c>
      <c r="Y21" s="35" t="e">
        <f t="shared" si="11"/>
        <v>#VALUE!</v>
      </c>
      <c r="Z21" s="35" t="str">
        <f t="shared" si="12"/>
        <v/>
      </c>
      <c r="AA21" s="26" t="s">
        <v>207</v>
      </c>
      <c r="AB21" s="26">
        <v>12</v>
      </c>
      <c r="AD21" s="26" t="s">
        <v>560</v>
      </c>
      <c r="AE21" s="26" t="s">
        <v>395</v>
      </c>
      <c r="AG21" s="26" t="s">
        <v>251</v>
      </c>
      <c r="AL21" s="27">
        <f t="shared" si="0"/>
        <v>0</v>
      </c>
      <c r="AM21" s="27">
        <f t="shared" si="16"/>
        <v>0</v>
      </c>
      <c r="AN21" s="27">
        <f t="shared" si="14"/>
        <v>0</v>
      </c>
      <c r="AO21" s="27" t="str">
        <f t="shared" si="17"/>
        <v>0</v>
      </c>
      <c r="AP21" s="27" t="str">
        <f t="shared" si="17"/>
        <v>0</v>
      </c>
      <c r="AQ21" s="27" t="str">
        <f t="shared" si="17"/>
        <v>0</v>
      </c>
      <c r="AR21" s="27" t="str">
        <f t="shared" si="17"/>
        <v>0</v>
      </c>
      <c r="AT21" s="7" t="str">
        <f t="shared" si="15"/>
        <v/>
      </c>
    </row>
    <row r="22" spans="1:46" x14ac:dyDescent="0.2">
      <c r="A22" s="9">
        <v>5</v>
      </c>
      <c r="B22" s="20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2"/>
      <c r="Q22" s="17"/>
      <c r="R22" s="35">
        <f t="shared" si="5"/>
        <v>0</v>
      </c>
      <c r="S22" s="24">
        <f t="shared" si="6"/>
        <v>0</v>
      </c>
      <c r="T22" s="24">
        <f t="shared" si="7"/>
        <v>0</v>
      </c>
      <c r="U22" s="24" t="e">
        <f t="shared" si="8"/>
        <v>#VALUE!</v>
      </c>
      <c r="V22" s="24" t="str">
        <f t="shared" si="9"/>
        <v/>
      </c>
      <c r="W22" s="35"/>
      <c r="X22" s="35">
        <f t="shared" si="10"/>
        <v>0</v>
      </c>
      <c r="Y22" s="35" t="e">
        <f t="shared" si="11"/>
        <v>#VALUE!</v>
      </c>
      <c r="Z22" s="35" t="str">
        <f t="shared" si="12"/>
        <v/>
      </c>
      <c r="AA22" s="26" t="s">
        <v>208</v>
      </c>
      <c r="AB22" s="26">
        <v>12</v>
      </c>
      <c r="AD22" s="26" t="s">
        <v>504</v>
      </c>
      <c r="AE22" s="26" t="s">
        <v>396</v>
      </c>
      <c r="AG22" s="26" t="s">
        <v>252</v>
      </c>
      <c r="AL22" s="27">
        <f t="shared" si="0"/>
        <v>0</v>
      </c>
      <c r="AM22" s="27">
        <f t="shared" si="16"/>
        <v>0</v>
      </c>
      <c r="AN22" s="27">
        <f t="shared" si="14"/>
        <v>0</v>
      </c>
      <c r="AO22" s="27" t="str">
        <f t="shared" si="17"/>
        <v>0</v>
      </c>
      <c r="AP22" s="27" t="str">
        <f t="shared" si="17"/>
        <v>0</v>
      </c>
      <c r="AQ22" s="27" t="str">
        <f t="shared" si="17"/>
        <v>0</v>
      </c>
      <c r="AR22" s="27" t="str">
        <f t="shared" si="17"/>
        <v>0</v>
      </c>
      <c r="AT22" s="7" t="str">
        <f t="shared" si="15"/>
        <v/>
      </c>
    </row>
    <row r="23" spans="1:46" x14ac:dyDescent="0.2">
      <c r="A23" s="9">
        <v>6</v>
      </c>
      <c r="B23" s="20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2"/>
      <c r="Q23" s="17"/>
      <c r="R23" s="35">
        <f t="shared" si="5"/>
        <v>0</v>
      </c>
      <c r="S23" s="24">
        <f t="shared" si="6"/>
        <v>0</v>
      </c>
      <c r="T23" s="24">
        <f t="shared" si="7"/>
        <v>0</v>
      </c>
      <c r="U23" s="24" t="e">
        <f t="shared" si="8"/>
        <v>#VALUE!</v>
      </c>
      <c r="V23" s="24" t="str">
        <f t="shared" si="9"/>
        <v/>
      </c>
      <c r="W23" s="35"/>
      <c r="X23" s="35">
        <f t="shared" si="10"/>
        <v>0</v>
      </c>
      <c r="Y23" s="35" t="e">
        <f t="shared" si="11"/>
        <v>#VALUE!</v>
      </c>
      <c r="Z23" s="35" t="str">
        <f t="shared" si="12"/>
        <v/>
      </c>
      <c r="AA23" s="26" t="s">
        <v>154</v>
      </c>
      <c r="AB23" s="26">
        <v>11.5</v>
      </c>
      <c r="AD23" s="26" t="s">
        <v>561</v>
      </c>
      <c r="AE23" s="26" t="s">
        <v>397</v>
      </c>
      <c r="AG23" s="26" t="s">
        <v>253</v>
      </c>
      <c r="AL23" s="27">
        <f t="shared" si="0"/>
        <v>0</v>
      </c>
      <c r="AM23" s="27">
        <f t="shared" si="16"/>
        <v>0</v>
      </c>
      <c r="AN23" s="27">
        <f t="shared" si="14"/>
        <v>0</v>
      </c>
      <c r="AO23" s="27" t="str">
        <f t="shared" si="17"/>
        <v>0</v>
      </c>
      <c r="AP23" s="27" t="str">
        <f t="shared" si="17"/>
        <v>0</v>
      </c>
      <c r="AQ23" s="27" t="str">
        <f t="shared" si="17"/>
        <v>0</v>
      </c>
      <c r="AR23" s="27" t="str">
        <f t="shared" si="17"/>
        <v>0</v>
      </c>
      <c r="AT23" s="7" t="str">
        <f t="shared" si="15"/>
        <v/>
      </c>
    </row>
    <row r="24" spans="1:46" x14ac:dyDescent="0.2">
      <c r="A24" s="9">
        <v>7</v>
      </c>
      <c r="B24" s="20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2"/>
      <c r="Q24" s="17"/>
      <c r="R24" s="35">
        <f t="shared" si="5"/>
        <v>0</v>
      </c>
      <c r="S24" s="24">
        <f t="shared" si="6"/>
        <v>0</v>
      </c>
      <c r="T24" s="24">
        <f t="shared" si="7"/>
        <v>0</v>
      </c>
      <c r="U24" s="24" t="e">
        <f t="shared" si="8"/>
        <v>#VALUE!</v>
      </c>
      <c r="V24" s="24" t="str">
        <f t="shared" si="9"/>
        <v/>
      </c>
      <c r="W24" s="35"/>
      <c r="X24" s="35">
        <f t="shared" si="10"/>
        <v>0</v>
      </c>
      <c r="Y24" s="35" t="e">
        <f t="shared" si="11"/>
        <v>#VALUE!</v>
      </c>
      <c r="Z24" s="35" t="str">
        <f t="shared" si="12"/>
        <v/>
      </c>
      <c r="AA24" s="26" t="s">
        <v>155</v>
      </c>
      <c r="AB24" s="26">
        <v>11.5</v>
      </c>
      <c r="AD24" s="26" t="s">
        <v>562</v>
      </c>
      <c r="AE24" s="26" t="s">
        <v>398</v>
      </c>
      <c r="AG24" s="26" t="s">
        <v>254</v>
      </c>
      <c r="AL24" s="27">
        <f t="shared" si="0"/>
        <v>0</v>
      </c>
      <c r="AM24" s="27">
        <f t="shared" si="16"/>
        <v>0</v>
      </c>
      <c r="AN24" s="27">
        <f t="shared" si="14"/>
        <v>0</v>
      </c>
      <c r="AO24" s="27" t="str">
        <f t="shared" si="17"/>
        <v>0</v>
      </c>
      <c r="AP24" s="27" t="str">
        <f t="shared" si="17"/>
        <v>0</v>
      </c>
      <c r="AQ24" s="27" t="str">
        <f t="shared" si="17"/>
        <v>0</v>
      </c>
      <c r="AR24" s="27" t="str">
        <f t="shared" si="17"/>
        <v>0</v>
      </c>
      <c r="AT24" s="7" t="str">
        <f t="shared" si="15"/>
        <v/>
      </c>
    </row>
    <row r="25" spans="1:46" x14ac:dyDescent="0.2">
      <c r="A25" s="9">
        <v>8</v>
      </c>
      <c r="B25" s="20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2"/>
      <c r="Q25" s="17"/>
      <c r="R25" s="35">
        <f t="shared" si="5"/>
        <v>0</v>
      </c>
      <c r="S25" s="24">
        <f t="shared" si="6"/>
        <v>0</v>
      </c>
      <c r="T25" s="24">
        <f t="shared" si="7"/>
        <v>0</v>
      </c>
      <c r="U25" s="24" t="e">
        <f t="shared" si="8"/>
        <v>#VALUE!</v>
      </c>
      <c r="V25" s="24" t="str">
        <f t="shared" si="9"/>
        <v/>
      </c>
      <c r="W25" s="35"/>
      <c r="X25" s="35">
        <f t="shared" si="10"/>
        <v>0</v>
      </c>
      <c r="Y25" s="35" t="e">
        <f t="shared" si="11"/>
        <v>#VALUE!</v>
      </c>
      <c r="Z25" s="35" t="str">
        <f t="shared" si="12"/>
        <v/>
      </c>
      <c r="AA25" s="26" t="s">
        <v>167</v>
      </c>
      <c r="AB25" s="26">
        <v>11.5</v>
      </c>
      <c r="AD25" s="26" t="s">
        <v>563</v>
      </c>
      <c r="AE25" s="26" t="s">
        <v>399</v>
      </c>
      <c r="AG25" s="26" t="s">
        <v>255</v>
      </c>
      <c r="AL25" s="27">
        <f t="shared" si="0"/>
        <v>0</v>
      </c>
      <c r="AM25" s="27">
        <f t="shared" si="16"/>
        <v>0</v>
      </c>
      <c r="AN25" s="27">
        <f t="shared" si="14"/>
        <v>0</v>
      </c>
      <c r="AO25" s="27" t="str">
        <f t="shared" si="17"/>
        <v>0</v>
      </c>
      <c r="AP25" s="27" t="str">
        <f t="shared" si="17"/>
        <v>0</v>
      </c>
      <c r="AQ25" s="27" t="str">
        <f t="shared" si="17"/>
        <v>0</v>
      </c>
      <c r="AR25" s="27" t="str">
        <f t="shared" si="17"/>
        <v>0</v>
      </c>
      <c r="AT25" s="7" t="str">
        <f t="shared" si="15"/>
        <v/>
      </c>
    </row>
    <row r="26" spans="1:46" x14ac:dyDescent="0.2">
      <c r="A26" s="9">
        <v>9</v>
      </c>
      <c r="B26" s="20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2"/>
      <c r="Q26" s="17"/>
      <c r="R26" s="35">
        <f t="shared" si="5"/>
        <v>0</v>
      </c>
      <c r="S26" s="24">
        <f t="shared" si="6"/>
        <v>0</v>
      </c>
      <c r="T26" s="24">
        <f t="shared" si="7"/>
        <v>0</v>
      </c>
      <c r="U26" s="24" t="e">
        <f t="shared" si="8"/>
        <v>#VALUE!</v>
      </c>
      <c r="V26" s="24" t="str">
        <f t="shared" si="9"/>
        <v/>
      </c>
      <c r="W26" s="35"/>
      <c r="X26" s="35">
        <f t="shared" si="10"/>
        <v>0</v>
      </c>
      <c r="Y26" s="35" t="e">
        <f t="shared" si="11"/>
        <v>#VALUE!</v>
      </c>
      <c r="Z26" s="35" t="str">
        <f t="shared" si="12"/>
        <v/>
      </c>
      <c r="AA26" s="26" t="s">
        <v>168</v>
      </c>
      <c r="AB26" s="26">
        <v>11.5</v>
      </c>
      <c r="AD26" s="26" t="s">
        <v>505</v>
      </c>
      <c r="AE26" s="26" t="s">
        <v>400</v>
      </c>
      <c r="AG26" s="26" t="s">
        <v>256</v>
      </c>
      <c r="AL26" s="27">
        <f t="shared" si="0"/>
        <v>0</v>
      </c>
      <c r="AM26" s="27">
        <f t="shared" si="16"/>
        <v>0</v>
      </c>
      <c r="AN26" s="27">
        <f t="shared" si="14"/>
        <v>0</v>
      </c>
      <c r="AO26" s="27" t="str">
        <f t="shared" si="17"/>
        <v>0</v>
      </c>
      <c r="AP26" s="27" t="str">
        <f t="shared" si="17"/>
        <v>0</v>
      </c>
      <c r="AQ26" s="27" t="str">
        <f t="shared" si="17"/>
        <v>0</v>
      </c>
      <c r="AR26" s="27" t="str">
        <f t="shared" si="17"/>
        <v>0</v>
      </c>
      <c r="AT26" s="7" t="str">
        <f t="shared" si="15"/>
        <v/>
      </c>
    </row>
    <row r="27" spans="1:46" x14ac:dyDescent="0.2">
      <c r="A27" s="9">
        <v>10</v>
      </c>
      <c r="B27" s="20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2"/>
      <c r="Q27" s="17"/>
      <c r="R27" s="35">
        <f t="shared" si="5"/>
        <v>0</v>
      </c>
      <c r="S27" s="24">
        <f t="shared" si="6"/>
        <v>0</v>
      </c>
      <c r="T27" s="24">
        <f>IFERROR(U27,0)</f>
        <v>0</v>
      </c>
      <c r="U27" s="24" t="e">
        <f t="shared" si="8"/>
        <v>#VALUE!</v>
      </c>
      <c r="V27" s="24" t="str">
        <f t="shared" si="9"/>
        <v/>
      </c>
      <c r="W27" s="35"/>
      <c r="X27" s="35">
        <f t="shared" si="10"/>
        <v>0</v>
      </c>
      <c r="Y27" s="35" t="e">
        <f t="shared" si="11"/>
        <v>#VALUE!</v>
      </c>
      <c r="Z27" s="35" t="str">
        <f t="shared" si="12"/>
        <v/>
      </c>
      <c r="AA27" s="26" t="s">
        <v>91</v>
      </c>
      <c r="AB27" s="26">
        <v>8.4</v>
      </c>
      <c r="AD27" s="26" t="s">
        <v>564</v>
      </c>
      <c r="AE27" s="26" t="s">
        <v>401</v>
      </c>
      <c r="AG27" s="26" t="s">
        <v>257</v>
      </c>
      <c r="AL27" s="27">
        <f t="shared" si="0"/>
        <v>0</v>
      </c>
      <c r="AM27" s="27">
        <f t="shared" si="13"/>
        <v>0</v>
      </c>
      <c r="AN27" s="27">
        <f t="shared" si="14"/>
        <v>0</v>
      </c>
      <c r="AO27" s="27" t="str">
        <f t="shared" si="1"/>
        <v>0</v>
      </c>
      <c r="AP27" s="27" t="str">
        <f t="shared" si="2"/>
        <v>0</v>
      </c>
      <c r="AQ27" s="27" t="str">
        <f t="shared" si="3"/>
        <v>0</v>
      </c>
      <c r="AR27" s="27" t="str">
        <f t="shared" si="4"/>
        <v>0</v>
      </c>
      <c r="AT27" s="7" t="str">
        <f t="shared" si="15"/>
        <v/>
      </c>
    </row>
    <row r="28" spans="1:46" x14ac:dyDescent="0.2">
      <c r="A28" s="9">
        <v>11</v>
      </c>
      <c r="B28" s="20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2"/>
      <c r="Q28" s="17"/>
      <c r="R28" s="35">
        <f t="shared" si="5"/>
        <v>0</v>
      </c>
      <c r="S28" s="24">
        <f t="shared" si="6"/>
        <v>0</v>
      </c>
      <c r="T28" s="24">
        <f t="shared" si="7"/>
        <v>0</v>
      </c>
      <c r="U28" s="24" t="e">
        <f t="shared" si="8"/>
        <v>#VALUE!</v>
      </c>
      <c r="V28" s="24" t="str">
        <f t="shared" si="9"/>
        <v/>
      </c>
      <c r="W28" s="35"/>
      <c r="X28" s="35">
        <f t="shared" si="10"/>
        <v>0</v>
      </c>
      <c r="Y28" s="35" t="e">
        <f t="shared" si="11"/>
        <v>#VALUE!</v>
      </c>
      <c r="Z28" s="35" t="str">
        <f t="shared" si="12"/>
        <v/>
      </c>
      <c r="AA28" s="26" t="s">
        <v>204</v>
      </c>
      <c r="AB28" s="26">
        <v>12.3</v>
      </c>
      <c r="AD28" s="26" t="s">
        <v>565</v>
      </c>
      <c r="AE28" s="26" t="s">
        <v>402</v>
      </c>
      <c r="AG28" s="26" t="s">
        <v>258</v>
      </c>
      <c r="AL28" s="27">
        <f t="shared" si="0"/>
        <v>0</v>
      </c>
      <c r="AM28" s="27">
        <f t="shared" si="13"/>
        <v>0</v>
      </c>
      <c r="AN28" s="27">
        <f t="shared" si="14"/>
        <v>0</v>
      </c>
      <c r="AO28" s="27" t="str">
        <f t="shared" si="1"/>
        <v>0</v>
      </c>
      <c r="AP28" s="27" t="str">
        <f t="shared" si="2"/>
        <v>0</v>
      </c>
      <c r="AQ28" s="27" t="str">
        <f t="shared" si="3"/>
        <v>0</v>
      </c>
      <c r="AR28" s="27" t="str">
        <f t="shared" si="4"/>
        <v>0</v>
      </c>
      <c r="AT28" s="7" t="str">
        <f t="shared" si="15"/>
        <v/>
      </c>
    </row>
    <row r="29" spans="1:46" x14ac:dyDescent="0.2">
      <c r="A29" s="9">
        <v>12</v>
      </c>
      <c r="B29" s="20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2"/>
      <c r="Q29" s="17"/>
      <c r="R29" s="35">
        <f t="shared" si="5"/>
        <v>0</v>
      </c>
      <c r="S29" s="24">
        <f t="shared" si="6"/>
        <v>0</v>
      </c>
      <c r="T29" s="24">
        <f t="shared" si="7"/>
        <v>0</v>
      </c>
      <c r="U29" s="24" t="e">
        <f t="shared" si="8"/>
        <v>#VALUE!</v>
      </c>
      <c r="V29" s="24" t="str">
        <f t="shared" si="9"/>
        <v/>
      </c>
      <c r="W29" s="35"/>
      <c r="X29" s="35">
        <f t="shared" si="10"/>
        <v>0</v>
      </c>
      <c r="Y29" s="35" t="e">
        <f t="shared" si="11"/>
        <v>#VALUE!</v>
      </c>
      <c r="Z29" s="35" t="str">
        <f t="shared" si="12"/>
        <v/>
      </c>
      <c r="AA29" s="26" t="s">
        <v>86</v>
      </c>
      <c r="AB29" s="26">
        <v>8.1999999999999993</v>
      </c>
      <c r="AD29" s="26" t="s">
        <v>506</v>
      </c>
      <c r="AE29" s="26" t="s">
        <v>403</v>
      </c>
      <c r="AG29" s="26" t="s">
        <v>259</v>
      </c>
      <c r="AL29" s="27">
        <f t="shared" si="0"/>
        <v>0</v>
      </c>
      <c r="AM29" s="27">
        <f t="shared" si="13"/>
        <v>0</v>
      </c>
      <c r="AN29" s="27">
        <f t="shared" si="14"/>
        <v>0</v>
      </c>
      <c r="AO29" s="27" t="str">
        <f t="shared" si="1"/>
        <v>0</v>
      </c>
      <c r="AP29" s="27" t="str">
        <f t="shared" si="2"/>
        <v>0</v>
      </c>
      <c r="AQ29" s="27" t="str">
        <f t="shared" si="3"/>
        <v>0</v>
      </c>
      <c r="AR29" s="27" t="str">
        <f t="shared" si="4"/>
        <v>0</v>
      </c>
      <c r="AT29" s="7" t="str">
        <f t="shared" si="15"/>
        <v/>
      </c>
    </row>
    <row r="30" spans="1:46" x14ac:dyDescent="0.2">
      <c r="A30" s="9">
        <v>13</v>
      </c>
      <c r="B30" s="20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2"/>
      <c r="Q30" s="17"/>
      <c r="R30" s="35">
        <f t="shared" si="5"/>
        <v>0</v>
      </c>
      <c r="S30" s="24">
        <f t="shared" si="6"/>
        <v>0</v>
      </c>
      <c r="T30" s="24">
        <f t="shared" si="7"/>
        <v>0</v>
      </c>
      <c r="U30" s="24" t="e">
        <f t="shared" si="8"/>
        <v>#VALUE!</v>
      </c>
      <c r="V30" s="24" t="str">
        <f t="shared" si="9"/>
        <v/>
      </c>
      <c r="W30" s="35"/>
      <c r="X30" s="35">
        <f t="shared" si="10"/>
        <v>0</v>
      </c>
      <c r="Y30" s="35" t="e">
        <f t="shared" si="11"/>
        <v>#VALUE!</v>
      </c>
      <c r="Z30" s="35" t="str">
        <f t="shared" si="12"/>
        <v/>
      </c>
      <c r="AA30" s="26" t="s">
        <v>82</v>
      </c>
      <c r="AB30" s="26">
        <v>8.1999999999999993</v>
      </c>
      <c r="AD30" s="26" t="s">
        <v>507</v>
      </c>
      <c r="AE30" s="26" t="s">
        <v>404</v>
      </c>
      <c r="AG30" s="26" t="s">
        <v>260</v>
      </c>
      <c r="AL30" s="27">
        <f t="shared" si="0"/>
        <v>0</v>
      </c>
      <c r="AM30" s="27">
        <f t="shared" si="13"/>
        <v>0</v>
      </c>
      <c r="AN30" s="27">
        <f t="shared" si="14"/>
        <v>0</v>
      </c>
      <c r="AO30" s="27" t="str">
        <f t="shared" si="1"/>
        <v>0</v>
      </c>
      <c r="AP30" s="27" t="str">
        <f t="shared" si="2"/>
        <v>0</v>
      </c>
      <c r="AQ30" s="27" t="str">
        <f t="shared" si="3"/>
        <v>0</v>
      </c>
      <c r="AR30" s="27" t="str">
        <f t="shared" si="4"/>
        <v>0</v>
      </c>
      <c r="AT30" s="7" t="str">
        <f t="shared" si="15"/>
        <v/>
      </c>
    </row>
    <row r="31" spans="1:46" x14ac:dyDescent="0.2">
      <c r="A31" s="9">
        <v>14</v>
      </c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2"/>
      <c r="Q31" s="17"/>
      <c r="R31" s="35">
        <f t="shared" si="5"/>
        <v>0</v>
      </c>
      <c r="S31" s="24">
        <f t="shared" si="6"/>
        <v>0</v>
      </c>
      <c r="T31" s="24">
        <f t="shared" si="7"/>
        <v>0</v>
      </c>
      <c r="U31" s="24" t="e">
        <f t="shared" si="8"/>
        <v>#VALUE!</v>
      </c>
      <c r="V31" s="24" t="str">
        <f t="shared" si="9"/>
        <v/>
      </c>
      <c r="W31" s="35"/>
      <c r="X31" s="35">
        <f t="shared" si="10"/>
        <v>0</v>
      </c>
      <c r="Y31" s="35" t="e">
        <f t="shared" si="11"/>
        <v>#VALUE!</v>
      </c>
      <c r="Z31" s="35" t="str">
        <f t="shared" si="12"/>
        <v/>
      </c>
      <c r="AA31" s="26" t="s">
        <v>85</v>
      </c>
      <c r="AB31" s="26">
        <v>8.1999999999999993</v>
      </c>
      <c r="AD31" s="26" t="s">
        <v>508</v>
      </c>
      <c r="AE31" s="26" t="s">
        <v>405</v>
      </c>
      <c r="AG31" s="26" t="s">
        <v>261</v>
      </c>
      <c r="AL31" s="27">
        <f t="shared" si="0"/>
        <v>0</v>
      </c>
      <c r="AM31" s="27">
        <f t="shared" si="13"/>
        <v>0</v>
      </c>
      <c r="AN31" s="27">
        <f t="shared" si="14"/>
        <v>0</v>
      </c>
      <c r="AO31" s="27" t="str">
        <f t="shared" si="1"/>
        <v>0</v>
      </c>
      <c r="AP31" s="27" t="str">
        <f t="shared" si="2"/>
        <v>0</v>
      </c>
      <c r="AQ31" s="27" t="str">
        <f t="shared" si="3"/>
        <v>0</v>
      </c>
      <c r="AR31" s="27" t="str">
        <f t="shared" si="4"/>
        <v>0</v>
      </c>
      <c r="AT31" s="7" t="str">
        <f t="shared" si="15"/>
        <v/>
      </c>
    </row>
    <row r="32" spans="1:46" x14ac:dyDescent="0.2">
      <c r="A32" s="9">
        <v>15</v>
      </c>
      <c r="B32" s="20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2"/>
      <c r="Q32" s="17"/>
      <c r="R32" s="35">
        <f t="shared" si="5"/>
        <v>0</v>
      </c>
      <c r="S32" s="24">
        <f t="shared" si="6"/>
        <v>0</v>
      </c>
      <c r="T32" s="24">
        <f t="shared" si="7"/>
        <v>0</v>
      </c>
      <c r="U32" s="24" t="e">
        <f t="shared" si="8"/>
        <v>#VALUE!</v>
      </c>
      <c r="V32" s="24" t="str">
        <f t="shared" si="9"/>
        <v/>
      </c>
      <c r="W32" s="35"/>
      <c r="X32" s="35">
        <f t="shared" si="10"/>
        <v>0</v>
      </c>
      <c r="Y32" s="35" t="e">
        <f t="shared" si="11"/>
        <v>#VALUE!</v>
      </c>
      <c r="Z32" s="35" t="str">
        <f t="shared" si="12"/>
        <v/>
      </c>
      <c r="AA32" s="26" t="s">
        <v>107</v>
      </c>
      <c r="AB32" s="26">
        <v>12.3</v>
      </c>
      <c r="AD32" s="26" t="s">
        <v>509</v>
      </c>
      <c r="AE32" s="26" t="s">
        <v>406</v>
      </c>
      <c r="AG32" s="26" t="s">
        <v>262</v>
      </c>
      <c r="AL32" s="27">
        <f t="shared" si="0"/>
        <v>0</v>
      </c>
      <c r="AM32" s="27">
        <f t="shared" si="13"/>
        <v>0</v>
      </c>
      <c r="AN32" s="27">
        <f t="shared" si="14"/>
        <v>0</v>
      </c>
      <c r="AO32" s="27" t="str">
        <f t="shared" si="1"/>
        <v>0</v>
      </c>
      <c r="AP32" s="27" t="str">
        <f t="shared" si="2"/>
        <v>0</v>
      </c>
      <c r="AQ32" s="27" t="str">
        <f t="shared" si="3"/>
        <v>0</v>
      </c>
      <c r="AR32" s="27" t="str">
        <f t="shared" si="4"/>
        <v>0</v>
      </c>
      <c r="AT32" s="7" t="str">
        <f t="shared" si="15"/>
        <v/>
      </c>
    </row>
    <row r="33" spans="1:46" x14ac:dyDescent="0.2">
      <c r="A33" s="9">
        <v>16</v>
      </c>
      <c r="B33" s="20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2"/>
      <c r="Q33" s="17"/>
      <c r="R33" s="35">
        <f t="shared" si="5"/>
        <v>0</v>
      </c>
      <c r="S33" s="24">
        <f t="shared" si="6"/>
        <v>0</v>
      </c>
      <c r="T33" s="24">
        <f t="shared" si="7"/>
        <v>0</v>
      </c>
      <c r="U33" s="24" t="e">
        <f t="shared" si="8"/>
        <v>#VALUE!</v>
      </c>
      <c r="V33" s="24" t="str">
        <f t="shared" si="9"/>
        <v/>
      </c>
      <c r="W33" s="35"/>
      <c r="X33" s="35">
        <f t="shared" si="10"/>
        <v>0</v>
      </c>
      <c r="Y33" s="35" t="e">
        <f t="shared" si="11"/>
        <v>#VALUE!</v>
      </c>
      <c r="Z33" s="35" t="str">
        <f t="shared" si="12"/>
        <v/>
      </c>
      <c r="AA33" s="26" t="s">
        <v>106</v>
      </c>
      <c r="AB33" s="26">
        <v>8.6999999999999993</v>
      </c>
      <c r="AD33" s="26" t="s">
        <v>566</v>
      </c>
      <c r="AE33" s="26" t="s">
        <v>407</v>
      </c>
      <c r="AG33" s="26" t="s">
        <v>263</v>
      </c>
      <c r="AL33" s="27">
        <f t="shared" si="0"/>
        <v>0</v>
      </c>
      <c r="AM33" s="27">
        <f t="shared" si="13"/>
        <v>0</v>
      </c>
      <c r="AN33" s="27">
        <f t="shared" si="14"/>
        <v>0</v>
      </c>
      <c r="AO33" s="27" t="str">
        <f t="shared" si="1"/>
        <v>0</v>
      </c>
      <c r="AP33" s="27" t="str">
        <f t="shared" si="2"/>
        <v>0</v>
      </c>
      <c r="AQ33" s="27" t="str">
        <f t="shared" si="3"/>
        <v>0</v>
      </c>
      <c r="AR33" s="27" t="str">
        <f t="shared" si="4"/>
        <v>0</v>
      </c>
      <c r="AT33" s="7" t="str">
        <f t="shared" si="15"/>
        <v/>
      </c>
    </row>
    <row r="34" spans="1:46" x14ac:dyDescent="0.2">
      <c r="A34" s="9">
        <v>17</v>
      </c>
      <c r="B34" s="20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2"/>
      <c r="Q34" s="17"/>
      <c r="R34" s="35">
        <f t="shared" si="5"/>
        <v>0</v>
      </c>
      <c r="S34" s="24">
        <f t="shared" si="6"/>
        <v>0</v>
      </c>
      <c r="T34" s="24">
        <f t="shared" si="7"/>
        <v>0</v>
      </c>
      <c r="U34" s="24" t="e">
        <f t="shared" si="8"/>
        <v>#VALUE!</v>
      </c>
      <c r="V34" s="24" t="str">
        <f t="shared" si="9"/>
        <v/>
      </c>
      <c r="W34" s="35"/>
      <c r="X34" s="35">
        <f t="shared" si="10"/>
        <v>0</v>
      </c>
      <c r="Y34" s="35" t="e">
        <f t="shared" si="11"/>
        <v>#VALUE!</v>
      </c>
      <c r="Z34" s="35" t="str">
        <f t="shared" si="12"/>
        <v/>
      </c>
      <c r="AA34" s="26" t="s">
        <v>89</v>
      </c>
      <c r="AB34" s="26">
        <v>8.1999999999999993</v>
      </c>
      <c r="AD34" s="26" t="s">
        <v>567</v>
      </c>
      <c r="AE34" s="26" t="s">
        <v>408</v>
      </c>
      <c r="AG34" s="26" t="s">
        <v>264</v>
      </c>
      <c r="AL34" s="27">
        <f t="shared" si="0"/>
        <v>0</v>
      </c>
      <c r="AM34" s="27">
        <f t="shared" si="13"/>
        <v>0</v>
      </c>
      <c r="AN34" s="27">
        <f t="shared" si="14"/>
        <v>0</v>
      </c>
      <c r="AO34" s="27" t="str">
        <f t="shared" si="1"/>
        <v>0</v>
      </c>
      <c r="AP34" s="27" t="str">
        <f t="shared" si="2"/>
        <v>0</v>
      </c>
      <c r="AQ34" s="27" t="str">
        <f t="shared" si="3"/>
        <v>0</v>
      </c>
      <c r="AR34" s="27" t="str">
        <f t="shared" si="4"/>
        <v>0</v>
      </c>
      <c r="AT34" s="7" t="str">
        <f t="shared" si="15"/>
        <v/>
      </c>
    </row>
    <row r="35" spans="1:46" x14ac:dyDescent="0.2">
      <c r="A35" s="9">
        <v>18</v>
      </c>
      <c r="B35" s="20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2"/>
      <c r="Q35" s="14"/>
      <c r="R35" s="35">
        <f t="shared" si="5"/>
        <v>0</v>
      </c>
      <c r="S35" s="24">
        <f t="shared" si="6"/>
        <v>0</v>
      </c>
      <c r="T35" s="24">
        <f t="shared" si="7"/>
        <v>0</v>
      </c>
      <c r="U35" s="24" t="e">
        <f t="shared" si="8"/>
        <v>#VALUE!</v>
      </c>
      <c r="V35" s="24" t="str">
        <f t="shared" si="9"/>
        <v/>
      </c>
      <c r="W35" s="37"/>
      <c r="X35" s="35">
        <f t="shared" si="10"/>
        <v>0</v>
      </c>
      <c r="Y35" s="35" t="e">
        <f t="shared" si="11"/>
        <v>#VALUE!</v>
      </c>
      <c r="Z35" s="35" t="str">
        <f t="shared" si="12"/>
        <v/>
      </c>
      <c r="AA35" s="26" t="s">
        <v>90</v>
      </c>
      <c r="AB35" s="26">
        <v>8.1999999999999993</v>
      </c>
      <c r="AD35" s="26" t="s">
        <v>510</v>
      </c>
      <c r="AE35" s="26" t="s">
        <v>409</v>
      </c>
      <c r="AG35" s="26" t="s">
        <v>265</v>
      </c>
      <c r="AL35" s="27">
        <f t="shared" si="0"/>
        <v>0</v>
      </c>
      <c r="AM35" s="27">
        <f t="shared" si="13"/>
        <v>0</v>
      </c>
      <c r="AN35" s="27">
        <f t="shared" si="14"/>
        <v>0</v>
      </c>
      <c r="AO35" s="27" t="str">
        <f>IF(I35="","0",1)</f>
        <v>0</v>
      </c>
      <c r="AP35" s="27" t="str">
        <f t="shared" si="2"/>
        <v>0</v>
      </c>
      <c r="AQ35" s="27" t="str">
        <f t="shared" si="3"/>
        <v>0</v>
      </c>
      <c r="AR35" s="27" t="str">
        <f t="shared" si="4"/>
        <v>0</v>
      </c>
      <c r="AT35" s="7" t="str">
        <f t="shared" si="15"/>
        <v/>
      </c>
    </row>
    <row r="36" spans="1:46" x14ac:dyDescent="0.2">
      <c r="A36" s="9">
        <v>19</v>
      </c>
      <c r="B36" s="20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2"/>
      <c r="Q36" s="14"/>
      <c r="R36" s="35">
        <f t="shared" si="5"/>
        <v>0</v>
      </c>
      <c r="S36" s="24">
        <f t="shared" si="6"/>
        <v>0</v>
      </c>
      <c r="T36" s="24">
        <f t="shared" si="7"/>
        <v>0</v>
      </c>
      <c r="U36" s="24" t="e">
        <f t="shared" si="8"/>
        <v>#VALUE!</v>
      </c>
      <c r="V36" s="24" t="str">
        <f t="shared" si="9"/>
        <v/>
      </c>
      <c r="W36" s="37"/>
      <c r="X36" s="35">
        <f t="shared" si="10"/>
        <v>0</v>
      </c>
      <c r="Y36" s="35" t="e">
        <f t="shared" si="11"/>
        <v>#VALUE!</v>
      </c>
      <c r="Z36" s="35" t="str">
        <f t="shared" si="12"/>
        <v/>
      </c>
      <c r="AA36" s="26" t="s">
        <v>87</v>
      </c>
      <c r="AB36" s="26">
        <v>8.1999999999999993</v>
      </c>
      <c r="AD36" s="26" t="s">
        <v>568</v>
      </c>
      <c r="AE36" s="26" t="s">
        <v>410</v>
      </c>
      <c r="AG36" s="26" t="s">
        <v>266</v>
      </c>
      <c r="AL36" s="27">
        <f t="shared" si="0"/>
        <v>0</v>
      </c>
      <c r="AM36" s="27">
        <f>IF(COUNTIF(I36:L36,"2/44")&gt;0,G36/2,G36)</f>
        <v>0</v>
      </c>
      <c r="AN36" s="27">
        <f t="shared" si="14"/>
        <v>0</v>
      </c>
      <c r="AO36" s="27" t="str">
        <f>IF(I36="","0",1)</f>
        <v>0</v>
      </c>
      <c r="AP36" s="27" t="str">
        <f t="shared" si="2"/>
        <v>0</v>
      </c>
      <c r="AQ36" s="27" t="str">
        <f t="shared" si="3"/>
        <v>0</v>
      </c>
      <c r="AR36" s="27" t="str">
        <f t="shared" si="4"/>
        <v>0</v>
      </c>
      <c r="AT36" s="7" t="str">
        <f t="shared" si="15"/>
        <v/>
      </c>
    </row>
    <row r="37" spans="1:46" x14ac:dyDescent="0.2">
      <c r="A37" s="9">
        <v>20</v>
      </c>
      <c r="B37" s="20"/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2"/>
      <c r="Q37" s="14"/>
      <c r="R37" s="35">
        <f t="shared" si="5"/>
        <v>0</v>
      </c>
      <c r="S37" s="24">
        <f t="shared" si="6"/>
        <v>0</v>
      </c>
      <c r="T37" s="24">
        <f t="shared" si="7"/>
        <v>0</v>
      </c>
      <c r="U37" s="24" t="e">
        <f t="shared" si="8"/>
        <v>#VALUE!</v>
      </c>
      <c r="V37" s="24" t="str">
        <f t="shared" si="9"/>
        <v/>
      </c>
      <c r="W37" s="37"/>
      <c r="X37" s="35">
        <f t="shared" si="10"/>
        <v>0</v>
      </c>
      <c r="Y37" s="35" t="e">
        <f t="shared" si="11"/>
        <v>#VALUE!</v>
      </c>
      <c r="Z37" s="35" t="str">
        <f t="shared" si="12"/>
        <v/>
      </c>
      <c r="AA37" s="26" t="s">
        <v>88</v>
      </c>
      <c r="AB37" s="26">
        <v>8.1999999999999993</v>
      </c>
      <c r="AD37" s="26" t="s">
        <v>511</v>
      </c>
      <c r="AE37" s="26" t="s">
        <v>411</v>
      </c>
      <c r="AG37" s="26" t="s">
        <v>267</v>
      </c>
      <c r="AL37" s="27">
        <f t="shared" si="0"/>
        <v>0</v>
      </c>
      <c r="AM37" s="27">
        <f t="shared" si="13"/>
        <v>0</v>
      </c>
      <c r="AN37" s="27">
        <f t="shared" si="14"/>
        <v>0</v>
      </c>
      <c r="AO37" s="27" t="str">
        <f t="shared" si="1"/>
        <v>0</v>
      </c>
      <c r="AP37" s="27" t="str">
        <f t="shared" si="2"/>
        <v>0</v>
      </c>
      <c r="AQ37" s="27" t="str">
        <f t="shared" si="3"/>
        <v>0</v>
      </c>
      <c r="AR37" s="27" t="str">
        <f t="shared" si="4"/>
        <v>0</v>
      </c>
      <c r="AT37" s="7" t="str">
        <f t="shared" si="15"/>
        <v/>
      </c>
    </row>
    <row r="38" spans="1:46" x14ac:dyDescent="0.2">
      <c r="A38" s="9">
        <v>21</v>
      </c>
      <c r="B38" s="20"/>
      <c r="C38" s="2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2"/>
      <c r="Q38" s="14"/>
      <c r="R38" s="35">
        <f t="shared" si="5"/>
        <v>0</v>
      </c>
      <c r="S38" s="24">
        <f t="shared" si="6"/>
        <v>0</v>
      </c>
      <c r="T38" s="24">
        <f t="shared" si="7"/>
        <v>0</v>
      </c>
      <c r="U38" s="24" t="e">
        <f t="shared" si="8"/>
        <v>#VALUE!</v>
      </c>
      <c r="V38" s="24" t="str">
        <f t="shared" si="9"/>
        <v/>
      </c>
      <c r="W38" s="37"/>
      <c r="X38" s="35">
        <f t="shared" si="10"/>
        <v>0</v>
      </c>
      <c r="Y38" s="35" t="e">
        <f t="shared" si="11"/>
        <v>#VALUE!</v>
      </c>
      <c r="Z38" s="35" t="str">
        <f t="shared" si="12"/>
        <v/>
      </c>
      <c r="AA38" s="26" t="s">
        <v>209</v>
      </c>
      <c r="AB38" s="26">
        <v>12.3</v>
      </c>
      <c r="AD38" s="26" t="s">
        <v>569</v>
      </c>
      <c r="AE38" s="26" t="s">
        <v>412</v>
      </c>
      <c r="AG38" s="26" t="s">
        <v>268</v>
      </c>
      <c r="AL38" s="27">
        <f t="shared" si="0"/>
        <v>0</v>
      </c>
      <c r="AM38" s="27">
        <f t="shared" si="13"/>
        <v>0</v>
      </c>
      <c r="AN38" s="27">
        <f t="shared" si="14"/>
        <v>0</v>
      </c>
      <c r="AO38" s="27" t="str">
        <f t="shared" si="1"/>
        <v>0</v>
      </c>
      <c r="AP38" s="27" t="str">
        <f t="shared" si="2"/>
        <v>0</v>
      </c>
      <c r="AQ38" s="27" t="str">
        <f t="shared" si="3"/>
        <v>0</v>
      </c>
      <c r="AR38" s="27" t="str">
        <f t="shared" si="4"/>
        <v>0</v>
      </c>
      <c r="AT38" s="7" t="str">
        <f t="shared" si="15"/>
        <v/>
      </c>
    </row>
    <row r="39" spans="1:46" x14ac:dyDescent="0.2">
      <c r="A39" s="9">
        <v>22</v>
      </c>
      <c r="B39" s="20"/>
      <c r="C39" s="2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2"/>
      <c r="Q39" s="14"/>
      <c r="R39" s="35">
        <f t="shared" si="5"/>
        <v>0</v>
      </c>
      <c r="S39" s="24">
        <f t="shared" si="6"/>
        <v>0</v>
      </c>
      <c r="T39" s="24">
        <f t="shared" si="7"/>
        <v>0</v>
      </c>
      <c r="U39" s="24" t="e">
        <f t="shared" si="8"/>
        <v>#VALUE!</v>
      </c>
      <c r="V39" s="24" t="str">
        <f t="shared" si="9"/>
        <v/>
      </c>
      <c r="W39" s="37"/>
      <c r="X39" s="35">
        <f t="shared" si="10"/>
        <v>0</v>
      </c>
      <c r="Y39" s="35" t="e">
        <f t="shared" si="11"/>
        <v>#VALUE!</v>
      </c>
      <c r="Z39" s="35" t="str">
        <f t="shared" si="12"/>
        <v/>
      </c>
      <c r="AA39" s="26" t="s">
        <v>111</v>
      </c>
      <c r="AB39" s="26">
        <v>12.3</v>
      </c>
      <c r="AD39" s="26" t="s">
        <v>570</v>
      </c>
      <c r="AE39" s="26" t="s">
        <v>413</v>
      </c>
      <c r="AG39" s="26" t="s">
        <v>269</v>
      </c>
      <c r="AL39" s="27">
        <f t="shared" si="0"/>
        <v>0</v>
      </c>
      <c r="AM39" s="27">
        <f t="shared" si="13"/>
        <v>0</v>
      </c>
      <c r="AN39" s="27">
        <f t="shared" si="14"/>
        <v>0</v>
      </c>
      <c r="AO39" s="27" t="str">
        <f t="shared" si="1"/>
        <v>0</v>
      </c>
      <c r="AP39" s="27" t="str">
        <f t="shared" si="2"/>
        <v>0</v>
      </c>
      <c r="AQ39" s="27" t="str">
        <f t="shared" si="3"/>
        <v>0</v>
      </c>
      <c r="AR39" s="27" t="str">
        <f t="shared" si="4"/>
        <v>0</v>
      </c>
      <c r="AT39" s="7" t="str">
        <f t="shared" si="15"/>
        <v/>
      </c>
    </row>
    <row r="40" spans="1:46" x14ac:dyDescent="0.2">
      <c r="A40" s="9">
        <v>23</v>
      </c>
      <c r="B40" s="20"/>
      <c r="C40" s="2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2"/>
      <c r="Q40" s="14"/>
      <c r="R40" s="35">
        <f t="shared" si="5"/>
        <v>0</v>
      </c>
      <c r="S40" s="24">
        <f t="shared" si="6"/>
        <v>0</v>
      </c>
      <c r="T40" s="24">
        <f t="shared" si="7"/>
        <v>0</v>
      </c>
      <c r="U40" s="24" t="e">
        <f t="shared" si="8"/>
        <v>#VALUE!</v>
      </c>
      <c r="V40" s="24" t="str">
        <f t="shared" si="9"/>
        <v/>
      </c>
      <c r="W40" s="37"/>
      <c r="X40" s="35">
        <f t="shared" si="10"/>
        <v>0</v>
      </c>
      <c r="Y40" s="35" t="e">
        <f t="shared" si="11"/>
        <v>#VALUE!</v>
      </c>
      <c r="Z40" s="35" t="str">
        <f t="shared" si="12"/>
        <v/>
      </c>
      <c r="AA40" s="26" t="s">
        <v>116</v>
      </c>
      <c r="AB40" s="26">
        <v>8.6999999999999993</v>
      </c>
      <c r="AD40" s="26" t="s">
        <v>571</v>
      </c>
      <c r="AE40" s="26" t="s">
        <v>414</v>
      </c>
      <c r="AG40" s="26" t="s">
        <v>270</v>
      </c>
      <c r="AL40" s="27">
        <f t="shared" si="0"/>
        <v>0</v>
      </c>
      <c r="AM40" s="27">
        <f t="shared" si="13"/>
        <v>0</v>
      </c>
      <c r="AN40" s="27">
        <f t="shared" si="14"/>
        <v>0</v>
      </c>
      <c r="AO40" s="27" t="str">
        <f t="shared" si="1"/>
        <v>0</v>
      </c>
      <c r="AP40" s="27" t="str">
        <f t="shared" si="2"/>
        <v>0</v>
      </c>
      <c r="AQ40" s="27" t="str">
        <f t="shared" si="3"/>
        <v>0</v>
      </c>
      <c r="AR40" s="27" t="str">
        <f t="shared" si="4"/>
        <v>0</v>
      </c>
      <c r="AT40" s="7" t="str">
        <f t="shared" si="15"/>
        <v/>
      </c>
    </row>
    <row r="41" spans="1:46" x14ac:dyDescent="0.2">
      <c r="A41" s="9">
        <v>24</v>
      </c>
      <c r="B41" s="20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2"/>
      <c r="Q41" s="14"/>
      <c r="R41" s="35">
        <f t="shared" si="5"/>
        <v>0</v>
      </c>
      <c r="S41" s="24">
        <f t="shared" si="6"/>
        <v>0</v>
      </c>
      <c r="T41" s="24">
        <f t="shared" si="7"/>
        <v>0</v>
      </c>
      <c r="U41" s="24" t="e">
        <f t="shared" si="8"/>
        <v>#VALUE!</v>
      </c>
      <c r="V41" s="24" t="str">
        <f t="shared" si="9"/>
        <v/>
      </c>
      <c r="W41" s="37"/>
      <c r="X41" s="35">
        <f t="shared" si="10"/>
        <v>0</v>
      </c>
      <c r="Y41" s="35" t="e">
        <f t="shared" si="11"/>
        <v>#VALUE!</v>
      </c>
      <c r="Z41" s="35" t="str">
        <f t="shared" si="12"/>
        <v/>
      </c>
      <c r="AA41" s="26" t="s">
        <v>172</v>
      </c>
      <c r="AB41" s="26">
        <v>12</v>
      </c>
      <c r="AD41" s="26" t="s">
        <v>512</v>
      </c>
      <c r="AE41" s="26" t="s">
        <v>415</v>
      </c>
      <c r="AG41" s="26" t="s">
        <v>271</v>
      </c>
      <c r="AL41" s="27">
        <f t="shared" si="0"/>
        <v>0</v>
      </c>
      <c r="AM41" s="27">
        <f t="shared" si="13"/>
        <v>0</v>
      </c>
      <c r="AN41" s="27">
        <f t="shared" si="14"/>
        <v>0</v>
      </c>
      <c r="AO41" s="27" t="str">
        <f t="shared" si="1"/>
        <v>0</v>
      </c>
      <c r="AP41" s="27" t="str">
        <f t="shared" si="2"/>
        <v>0</v>
      </c>
      <c r="AQ41" s="27" t="str">
        <f t="shared" si="3"/>
        <v>0</v>
      </c>
      <c r="AR41" s="27" t="str">
        <f t="shared" si="4"/>
        <v>0</v>
      </c>
      <c r="AT41" s="7" t="str">
        <f t="shared" si="15"/>
        <v/>
      </c>
    </row>
    <row r="42" spans="1:46" x14ac:dyDescent="0.2">
      <c r="A42" s="9">
        <v>25</v>
      </c>
      <c r="B42" s="20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2"/>
      <c r="Q42" s="14"/>
      <c r="R42" s="35">
        <f t="shared" si="5"/>
        <v>0</v>
      </c>
      <c r="S42" s="24">
        <f t="shared" si="6"/>
        <v>0</v>
      </c>
      <c r="T42" s="24">
        <f t="shared" si="7"/>
        <v>0</v>
      </c>
      <c r="U42" s="24" t="e">
        <f t="shared" si="8"/>
        <v>#VALUE!</v>
      </c>
      <c r="V42" s="24" t="str">
        <f t="shared" si="9"/>
        <v/>
      </c>
      <c r="W42" s="37"/>
      <c r="X42" s="35">
        <f t="shared" si="10"/>
        <v>0</v>
      </c>
      <c r="Y42" s="35" t="e">
        <f t="shared" si="11"/>
        <v>#VALUE!</v>
      </c>
      <c r="Z42" s="35" t="str">
        <f t="shared" si="12"/>
        <v/>
      </c>
      <c r="AA42" s="26" t="s">
        <v>153</v>
      </c>
      <c r="AB42" s="26">
        <v>11.5</v>
      </c>
      <c r="AD42" s="26" t="s">
        <v>513</v>
      </c>
      <c r="AE42" s="26" t="s">
        <v>416</v>
      </c>
      <c r="AG42" s="26" t="s">
        <v>272</v>
      </c>
      <c r="AL42" s="27">
        <f t="shared" si="0"/>
        <v>0</v>
      </c>
      <c r="AM42" s="27">
        <f t="shared" si="13"/>
        <v>0</v>
      </c>
      <c r="AN42" s="27">
        <f t="shared" si="14"/>
        <v>0</v>
      </c>
      <c r="AO42" s="27" t="str">
        <f t="shared" si="1"/>
        <v>0</v>
      </c>
      <c r="AP42" s="27" t="str">
        <f t="shared" si="2"/>
        <v>0</v>
      </c>
      <c r="AQ42" s="27" t="str">
        <f t="shared" si="3"/>
        <v>0</v>
      </c>
      <c r="AR42" s="27" t="str">
        <f t="shared" si="4"/>
        <v>0</v>
      </c>
      <c r="AT42" s="7" t="str">
        <f t="shared" si="15"/>
        <v/>
      </c>
    </row>
    <row r="43" spans="1:46" x14ac:dyDescent="0.2">
      <c r="A43" s="9">
        <v>26</v>
      </c>
      <c r="B43" s="20"/>
      <c r="C43" s="2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2"/>
      <c r="Q43" s="14"/>
      <c r="R43" s="35">
        <f t="shared" si="5"/>
        <v>0</v>
      </c>
      <c r="S43" s="24">
        <f t="shared" si="6"/>
        <v>0</v>
      </c>
      <c r="T43" s="24">
        <f t="shared" si="7"/>
        <v>0</v>
      </c>
      <c r="U43" s="24" t="e">
        <f t="shared" si="8"/>
        <v>#VALUE!</v>
      </c>
      <c r="V43" s="24" t="str">
        <f t="shared" si="9"/>
        <v/>
      </c>
      <c r="W43" s="37"/>
      <c r="X43" s="35">
        <f t="shared" si="10"/>
        <v>0</v>
      </c>
      <c r="Y43" s="35" t="e">
        <f t="shared" si="11"/>
        <v>#VALUE!</v>
      </c>
      <c r="Z43" s="35" t="str">
        <f t="shared" si="12"/>
        <v/>
      </c>
      <c r="AA43" s="26" t="s">
        <v>152</v>
      </c>
      <c r="AB43" s="26">
        <v>11.5</v>
      </c>
      <c r="AD43" s="26" t="s">
        <v>572</v>
      </c>
      <c r="AE43" s="26" t="s">
        <v>417</v>
      </c>
      <c r="AG43" s="26" t="s">
        <v>273</v>
      </c>
      <c r="AL43" s="27">
        <f t="shared" si="0"/>
        <v>0</v>
      </c>
      <c r="AM43" s="27">
        <f t="shared" si="13"/>
        <v>0</v>
      </c>
      <c r="AN43" s="27">
        <f t="shared" si="14"/>
        <v>0</v>
      </c>
      <c r="AO43" s="27" t="str">
        <f t="shared" si="1"/>
        <v>0</v>
      </c>
      <c r="AP43" s="27" t="str">
        <f t="shared" si="2"/>
        <v>0</v>
      </c>
      <c r="AQ43" s="27" t="str">
        <f t="shared" si="3"/>
        <v>0</v>
      </c>
      <c r="AR43" s="27" t="str">
        <f t="shared" si="4"/>
        <v>0</v>
      </c>
      <c r="AT43" s="7" t="str">
        <f t="shared" si="15"/>
        <v/>
      </c>
    </row>
    <row r="44" spans="1:46" x14ac:dyDescent="0.2">
      <c r="A44" s="9">
        <v>27</v>
      </c>
      <c r="B44" s="20"/>
      <c r="C44" s="21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2"/>
      <c r="Q44" s="14"/>
      <c r="R44" s="35">
        <f t="shared" si="5"/>
        <v>0</v>
      </c>
      <c r="S44" s="24">
        <f t="shared" si="6"/>
        <v>0</v>
      </c>
      <c r="T44" s="24">
        <f t="shared" si="7"/>
        <v>0</v>
      </c>
      <c r="U44" s="24" t="e">
        <f t="shared" si="8"/>
        <v>#VALUE!</v>
      </c>
      <c r="V44" s="24" t="str">
        <f t="shared" si="9"/>
        <v/>
      </c>
      <c r="W44" s="37"/>
      <c r="X44" s="35">
        <f t="shared" si="10"/>
        <v>0</v>
      </c>
      <c r="Y44" s="35" t="e">
        <f t="shared" si="11"/>
        <v>#VALUE!</v>
      </c>
      <c r="Z44" s="35" t="str">
        <f t="shared" si="12"/>
        <v/>
      </c>
      <c r="AA44" s="26" t="s">
        <v>144</v>
      </c>
      <c r="AB44" s="26">
        <v>9.6999999999999993</v>
      </c>
      <c r="AD44" s="26" t="s">
        <v>514</v>
      </c>
      <c r="AE44" s="26" t="s">
        <v>418</v>
      </c>
      <c r="AG44" s="26" t="s">
        <v>274</v>
      </c>
      <c r="AL44" s="27">
        <f t="shared" si="0"/>
        <v>0</v>
      </c>
      <c r="AM44" s="27">
        <f t="shared" si="13"/>
        <v>0</v>
      </c>
      <c r="AN44" s="27">
        <f t="shared" si="14"/>
        <v>0</v>
      </c>
      <c r="AO44" s="27" t="str">
        <f t="shared" si="1"/>
        <v>0</v>
      </c>
      <c r="AP44" s="27" t="str">
        <f t="shared" si="2"/>
        <v>0</v>
      </c>
      <c r="AQ44" s="27" t="str">
        <f t="shared" si="3"/>
        <v>0</v>
      </c>
      <c r="AR44" s="27" t="str">
        <f t="shared" si="4"/>
        <v>0</v>
      </c>
      <c r="AT44" s="7" t="str">
        <f t="shared" si="15"/>
        <v/>
      </c>
    </row>
    <row r="45" spans="1:46" x14ac:dyDescent="0.2">
      <c r="A45" s="9">
        <v>28</v>
      </c>
      <c r="B45" s="20"/>
      <c r="C45" s="21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2"/>
      <c r="Q45" s="14"/>
      <c r="R45" s="35">
        <f t="shared" si="5"/>
        <v>0</v>
      </c>
      <c r="S45" s="24">
        <f t="shared" si="6"/>
        <v>0</v>
      </c>
      <c r="T45" s="24">
        <f t="shared" si="7"/>
        <v>0</v>
      </c>
      <c r="U45" s="24" t="e">
        <f t="shared" si="8"/>
        <v>#VALUE!</v>
      </c>
      <c r="V45" s="24" t="str">
        <f t="shared" si="9"/>
        <v/>
      </c>
      <c r="W45" s="37"/>
      <c r="X45" s="35">
        <f t="shared" si="10"/>
        <v>0</v>
      </c>
      <c r="Y45" s="35" t="e">
        <f t="shared" si="11"/>
        <v>#VALUE!</v>
      </c>
      <c r="Z45" s="35" t="str">
        <f t="shared" si="12"/>
        <v/>
      </c>
      <c r="AA45" s="26" t="s">
        <v>117</v>
      </c>
      <c r="AB45" s="26">
        <v>8.6999999999999993</v>
      </c>
      <c r="AD45" s="26" t="s">
        <v>515</v>
      </c>
      <c r="AE45" s="26" t="s">
        <v>419</v>
      </c>
      <c r="AG45" s="26" t="s">
        <v>275</v>
      </c>
      <c r="AL45" s="27">
        <f t="shared" si="0"/>
        <v>0</v>
      </c>
      <c r="AM45" s="27">
        <f t="shared" si="13"/>
        <v>0</v>
      </c>
      <c r="AN45" s="27">
        <f t="shared" si="14"/>
        <v>0</v>
      </c>
      <c r="AO45" s="27" t="str">
        <f t="shared" si="1"/>
        <v>0</v>
      </c>
      <c r="AP45" s="27" t="str">
        <f t="shared" si="2"/>
        <v>0</v>
      </c>
      <c r="AQ45" s="27" t="str">
        <f t="shared" si="3"/>
        <v>0</v>
      </c>
      <c r="AR45" s="27" t="str">
        <f t="shared" si="4"/>
        <v>0</v>
      </c>
      <c r="AT45" s="7" t="str">
        <f t="shared" si="15"/>
        <v/>
      </c>
    </row>
    <row r="46" spans="1:46" x14ac:dyDescent="0.2">
      <c r="A46" s="9">
        <v>29</v>
      </c>
      <c r="B46" s="20"/>
      <c r="C46" s="2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2"/>
      <c r="Q46" s="14"/>
      <c r="R46" s="35">
        <f t="shared" si="5"/>
        <v>0</v>
      </c>
      <c r="S46" s="24">
        <f t="shared" si="6"/>
        <v>0</v>
      </c>
      <c r="T46" s="24">
        <f t="shared" si="7"/>
        <v>0</v>
      </c>
      <c r="U46" s="24" t="e">
        <f t="shared" si="8"/>
        <v>#VALUE!</v>
      </c>
      <c r="V46" s="24" t="str">
        <f t="shared" si="9"/>
        <v/>
      </c>
      <c r="W46" s="37"/>
      <c r="X46" s="35">
        <f t="shared" si="10"/>
        <v>0</v>
      </c>
      <c r="Y46" s="35" t="e">
        <f t="shared" si="11"/>
        <v>#VALUE!</v>
      </c>
      <c r="Z46" s="35" t="str">
        <f t="shared" si="12"/>
        <v/>
      </c>
      <c r="AA46" s="26" t="s">
        <v>118</v>
      </c>
      <c r="AB46" s="26">
        <v>8.6999999999999993</v>
      </c>
      <c r="AD46" s="26" t="s">
        <v>516</v>
      </c>
      <c r="AE46" s="26" t="s">
        <v>420</v>
      </c>
      <c r="AG46" s="26" t="s">
        <v>276</v>
      </c>
      <c r="AL46" s="27">
        <f t="shared" si="0"/>
        <v>0</v>
      </c>
      <c r="AM46" s="27">
        <f t="shared" si="13"/>
        <v>0</v>
      </c>
      <c r="AN46" s="27">
        <f t="shared" si="14"/>
        <v>0</v>
      </c>
      <c r="AO46" s="27" t="str">
        <f t="shared" si="1"/>
        <v>0</v>
      </c>
      <c r="AP46" s="27" t="str">
        <f t="shared" si="2"/>
        <v>0</v>
      </c>
      <c r="AQ46" s="27" t="str">
        <f t="shared" si="3"/>
        <v>0</v>
      </c>
      <c r="AR46" s="27" t="str">
        <f t="shared" si="4"/>
        <v>0</v>
      </c>
      <c r="AT46" s="7" t="str">
        <f t="shared" si="15"/>
        <v/>
      </c>
    </row>
    <row r="47" spans="1:46" x14ac:dyDescent="0.2">
      <c r="A47" s="9">
        <v>30</v>
      </c>
      <c r="B47" s="20"/>
      <c r="C47" s="2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2"/>
      <c r="Q47" s="14"/>
      <c r="R47" s="35">
        <f t="shared" si="5"/>
        <v>0</v>
      </c>
      <c r="S47" s="24">
        <f t="shared" si="6"/>
        <v>0</v>
      </c>
      <c r="T47" s="24">
        <f t="shared" si="7"/>
        <v>0</v>
      </c>
      <c r="U47" s="24" t="e">
        <f t="shared" si="8"/>
        <v>#VALUE!</v>
      </c>
      <c r="V47" s="24" t="str">
        <f t="shared" si="9"/>
        <v/>
      </c>
      <c r="W47" s="37"/>
      <c r="X47" s="35">
        <f t="shared" si="10"/>
        <v>0</v>
      </c>
      <c r="Y47" s="35" t="e">
        <f t="shared" si="11"/>
        <v>#VALUE!</v>
      </c>
      <c r="Z47" s="35" t="str">
        <f t="shared" si="12"/>
        <v/>
      </c>
      <c r="AA47" s="26" t="s">
        <v>130</v>
      </c>
      <c r="AB47" s="26">
        <v>9.6999999999999993</v>
      </c>
      <c r="AD47" s="26" t="s">
        <v>517</v>
      </c>
      <c r="AE47" s="26" t="s">
        <v>421</v>
      </c>
      <c r="AG47" s="26" t="s">
        <v>277</v>
      </c>
      <c r="AL47" s="27">
        <f t="shared" si="0"/>
        <v>0</v>
      </c>
      <c r="AM47" s="27">
        <f t="shared" si="13"/>
        <v>0</v>
      </c>
      <c r="AN47" s="27">
        <f t="shared" si="14"/>
        <v>0</v>
      </c>
      <c r="AO47" s="27" t="str">
        <f t="shared" si="1"/>
        <v>0</v>
      </c>
      <c r="AP47" s="27" t="str">
        <f t="shared" si="2"/>
        <v>0</v>
      </c>
      <c r="AQ47" s="27" t="str">
        <f t="shared" si="3"/>
        <v>0</v>
      </c>
      <c r="AR47" s="27" t="str">
        <f t="shared" si="4"/>
        <v>0</v>
      </c>
      <c r="AT47" s="7" t="str">
        <f t="shared" si="15"/>
        <v/>
      </c>
    </row>
    <row r="48" spans="1:46" x14ac:dyDescent="0.2">
      <c r="A48" s="9">
        <v>31</v>
      </c>
      <c r="B48" s="20"/>
      <c r="C48" s="2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2"/>
      <c r="Q48" s="14"/>
      <c r="R48" s="35">
        <f t="shared" si="5"/>
        <v>0</v>
      </c>
      <c r="S48" s="24">
        <f t="shared" si="6"/>
        <v>0</v>
      </c>
      <c r="T48" s="24">
        <f t="shared" si="7"/>
        <v>0</v>
      </c>
      <c r="U48" s="24" t="e">
        <f t="shared" si="8"/>
        <v>#VALUE!</v>
      </c>
      <c r="V48" s="24" t="str">
        <f t="shared" si="9"/>
        <v/>
      </c>
      <c r="W48" s="37"/>
      <c r="X48" s="35">
        <f t="shared" si="10"/>
        <v>0</v>
      </c>
      <c r="Y48" s="35" t="e">
        <f t="shared" si="11"/>
        <v>#VALUE!</v>
      </c>
      <c r="Z48" s="35" t="str">
        <f t="shared" si="12"/>
        <v/>
      </c>
      <c r="AA48" s="26" t="s">
        <v>119</v>
      </c>
      <c r="AB48" s="26">
        <v>8.6999999999999993</v>
      </c>
      <c r="AD48" s="26" t="s">
        <v>518</v>
      </c>
      <c r="AE48" s="26" t="s">
        <v>422</v>
      </c>
      <c r="AG48" s="26" t="s">
        <v>278</v>
      </c>
      <c r="AL48" s="27">
        <f t="shared" si="0"/>
        <v>0</v>
      </c>
      <c r="AM48" s="27">
        <f t="shared" si="13"/>
        <v>0</v>
      </c>
      <c r="AN48" s="27">
        <f t="shared" si="14"/>
        <v>0</v>
      </c>
      <c r="AO48" s="27" t="str">
        <f t="shared" si="1"/>
        <v>0</v>
      </c>
      <c r="AP48" s="27" t="str">
        <f t="shared" si="2"/>
        <v>0</v>
      </c>
      <c r="AQ48" s="27" t="str">
        <f t="shared" si="3"/>
        <v>0</v>
      </c>
      <c r="AR48" s="27" t="str">
        <f t="shared" si="4"/>
        <v>0</v>
      </c>
      <c r="AT48" s="7" t="str">
        <f t="shared" si="15"/>
        <v/>
      </c>
    </row>
    <row r="49" spans="1:46" x14ac:dyDescent="0.2">
      <c r="A49" s="9">
        <v>32</v>
      </c>
      <c r="B49" s="20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2"/>
      <c r="Q49" s="14"/>
      <c r="R49" s="35">
        <f t="shared" si="5"/>
        <v>0</v>
      </c>
      <c r="S49" s="24">
        <f t="shared" si="6"/>
        <v>0</v>
      </c>
      <c r="T49" s="24">
        <f t="shared" si="7"/>
        <v>0</v>
      </c>
      <c r="U49" s="24" t="e">
        <f t="shared" si="8"/>
        <v>#VALUE!</v>
      </c>
      <c r="V49" s="24" t="str">
        <f t="shared" si="9"/>
        <v/>
      </c>
      <c r="W49" s="37"/>
      <c r="X49" s="35">
        <f t="shared" si="10"/>
        <v>0</v>
      </c>
      <c r="Y49" s="35" t="e">
        <f t="shared" si="11"/>
        <v>#VALUE!</v>
      </c>
      <c r="Z49" s="35" t="str">
        <f t="shared" si="12"/>
        <v/>
      </c>
      <c r="AA49" s="26" t="s">
        <v>120</v>
      </c>
      <c r="AB49" s="26">
        <v>8.6999999999999993</v>
      </c>
      <c r="AD49" s="26" t="s">
        <v>519</v>
      </c>
      <c r="AE49" s="26" t="s">
        <v>423</v>
      </c>
      <c r="AG49" s="26" t="s">
        <v>279</v>
      </c>
      <c r="AL49" s="27">
        <f t="shared" si="0"/>
        <v>0</v>
      </c>
      <c r="AM49" s="27">
        <f t="shared" si="13"/>
        <v>0</v>
      </c>
      <c r="AN49" s="27">
        <f t="shared" si="14"/>
        <v>0</v>
      </c>
      <c r="AO49" s="27" t="str">
        <f t="shared" si="1"/>
        <v>0</v>
      </c>
      <c r="AP49" s="27" t="str">
        <f t="shared" si="2"/>
        <v>0</v>
      </c>
      <c r="AQ49" s="27" t="str">
        <f t="shared" si="3"/>
        <v>0</v>
      </c>
      <c r="AR49" s="27" t="str">
        <f t="shared" si="4"/>
        <v>0</v>
      </c>
      <c r="AT49" s="7" t="str">
        <f t="shared" si="15"/>
        <v/>
      </c>
    </row>
    <row r="50" spans="1:46" x14ac:dyDescent="0.2">
      <c r="A50" s="9">
        <v>33</v>
      </c>
      <c r="B50" s="20"/>
      <c r="C50" s="21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2"/>
      <c r="Q50" s="14"/>
      <c r="R50" s="35">
        <f t="shared" si="5"/>
        <v>0</v>
      </c>
      <c r="S50" s="24">
        <f t="shared" si="6"/>
        <v>0</v>
      </c>
      <c r="T50" s="24">
        <f t="shared" si="7"/>
        <v>0</v>
      </c>
      <c r="U50" s="24" t="e">
        <f t="shared" si="8"/>
        <v>#VALUE!</v>
      </c>
      <c r="V50" s="24" t="str">
        <f t="shared" si="9"/>
        <v/>
      </c>
      <c r="W50" s="37"/>
      <c r="X50" s="35">
        <f t="shared" si="10"/>
        <v>0</v>
      </c>
      <c r="Y50" s="35" t="e">
        <f t="shared" si="11"/>
        <v>#VALUE!</v>
      </c>
      <c r="Z50" s="35" t="str">
        <f t="shared" si="12"/>
        <v/>
      </c>
      <c r="AA50" s="26" t="s">
        <v>121</v>
      </c>
      <c r="AB50" s="26">
        <v>8.6999999999999993</v>
      </c>
      <c r="AD50" s="26" t="s">
        <v>573</v>
      </c>
      <c r="AE50" s="26" t="s">
        <v>424</v>
      </c>
      <c r="AG50" s="26" t="s">
        <v>280</v>
      </c>
      <c r="AL50" s="27">
        <f t="shared" ref="AL50:AL81" si="18">(E50*F50*G50)/1000000</f>
        <v>0</v>
      </c>
      <c r="AM50" s="27">
        <f t="shared" si="13"/>
        <v>0</v>
      </c>
      <c r="AN50" s="27">
        <f t="shared" si="14"/>
        <v>0</v>
      </c>
      <c r="AO50" s="27" t="str">
        <f t="shared" ref="AO50:AO81" si="19">IF(I50="","0",1)</f>
        <v>0</v>
      </c>
      <c r="AP50" s="27" t="str">
        <f t="shared" ref="AP50:AP81" si="20">IF(J50="","0",1)</f>
        <v>0</v>
      </c>
      <c r="AQ50" s="27" t="str">
        <f t="shared" ref="AQ50:AQ81" si="21">IF(K50="","0",1)</f>
        <v>0</v>
      </c>
      <c r="AR50" s="27" t="str">
        <f t="shared" ref="AR50:AR81" si="22">IF(L50="","0",1)</f>
        <v>0</v>
      </c>
      <c r="AT50" s="7" t="str">
        <f t="shared" si="15"/>
        <v/>
      </c>
    </row>
    <row r="51" spans="1:46" x14ac:dyDescent="0.2">
      <c r="A51" s="9">
        <v>34</v>
      </c>
      <c r="B51" s="20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2"/>
      <c r="Q51" s="14"/>
      <c r="R51" s="35">
        <f t="shared" si="5"/>
        <v>0</v>
      </c>
      <c r="S51" s="24">
        <f t="shared" si="6"/>
        <v>0</v>
      </c>
      <c r="T51" s="24">
        <f t="shared" si="7"/>
        <v>0</v>
      </c>
      <c r="U51" s="24" t="e">
        <f t="shared" si="8"/>
        <v>#VALUE!</v>
      </c>
      <c r="V51" s="24" t="str">
        <f t="shared" si="9"/>
        <v/>
      </c>
      <c r="W51" s="37"/>
      <c r="X51" s="35">
        <f t="shared" si="10"/>
        <v>0</v>
      </c>
      <c r="Y51" s="35" t="e">
        <f t="shared" si="11"/>
        <v>#VALUE!</v>
      </c>
      <c r="Z51" s="35" t="str">
        <f t="shared" si="12"/>
        <v/>
      </c>
      <c r="AA51" s="26" t="s">
        <v>151</v>
      </c>
      <c r="AB51" s="26">
        <v>9.6999999999999993</v>
      </c>
      <c r="AD51" s="26" t="s">
        <v>574</v>
      </c>
      <c r="AE51" s="26" t="s">
        <v>425</v>
      </c>
      <c r="AG51" s="26" t="s">
        <v>281</v>
      </c>
      <c r="AL51" s="27">
        <f t="shared" si="18"/>
        <v>0</v>
      </c>
      <c r="AM51" s="27">
        <f t="shared" si="13"/>
        <v>0</v>
      </c>
      <c r="AN51" s="27">
        <f t="shared" si="14"/>
        <v>0</v>
      </c>
      <c r="AO51" s="27" t="str">
        <f t="shared" si="19"/>
        <v>0</v>
      </c>
      <c r="AP51" s="27" t="str">
        <f t="shared" si="20"/>
        <v>0</v>
      </c>
      <c r="AQ51" s="27" t="str">
        <f t="shared" si="21"/>
        <v>0</v>
      </c>
      <c r="AR51" s="27" t="str">
        <f t="shared" si="22"/>
        <v>0</v>
      </c>
      <c r="AT51" s="7" t="str">
        <f t="shared" si="15"/>
        <v/>
      </c>
    </row>
    <row r="52" spans="1:46" x14ac:dyDescent="0.2">
      <c r="A52" s="9">
        <v>35</v>
      </c>
      <c r="B52" s="20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2"/>
      <c r="Q52" s="14"/>
      <c r="R52" s="35">
        <f t="shared" si="5"/>
        <v>0</v>
      </c>
      <c r="S52" s="24">
        <f t="shared" si="6"/>
        <v>0</v>
      </c>
      <c r="T52" s="24">
        <f t="shared" si="7"/>
        <v>0</v>
      </c>
      <c r="U52" s="24" t="e">
        <f t="shared" si="8"/>
        <v>#VALUE!</v>
      </c>
      <c r="V52" s="24" t="str">
        <f t="shared" si="9"/>
        <v/>
      </c>
      <c r="W52" s="37"/>
      <c r="X52" s="35">
        <f t="shared" si="10"/>
        <v>0</v>
      </c>
      <c r="Y52" s="35" t="e">
        <f t="shared" si="11"/>
        <v>#VALUE!</v>
      </c>
      <c r="Z52" s="35" t="str">
        <f t="shared" si="12"/>
        <v/>
      </c>
      <c r="AA52" s="26" t="s">
        <v>157</v>
      </c>
      <c r="AB52" s="26">
        <v>11.5</v>
      </c>
      <c r="AD52" s="26" t="s">
        <v>575</v>
      </c>
      <c r="AE52" s="26" t="s">
        <v>426</v>
      </c>
      <c r="AG52" s="26" t="s">
        <v>282</v>
      </c>
      <c r="AL52" s="27">
        <f t="shared" si="18"/>
        <v>0</v>
      </c>
      <c r="AM52" s="27">
        <f t="shared" si="13"/>
        <v>0</v>
      </c>
      <c r="AN52" s="27">
        <f t="shared" si="14"/>
        <v>0</v>
      </c>
      <c r="AO52" s="27" t="str">
        <f t="shared" si="19"/>
        <v>0</v>
      </c>
      <c r="AP52" s="27" t="str">
        <f t="shared" si="20"/>
        <v>0</v>
      </c>
      <c r="AQ52" s="27" t="str">
        <f t="shared" si="21"/>
        <v>0</v>
      </c>
      <c r="AR52" s="27" t="str">
        <f t="shared" si="22"/>
        <v>0</v>
      </c>
      <c r="AT52" s="7" t="str">
        <f t="shared" si="15"/>
        <v/>
      </c>
    </row>
    <row r="53" spans="1:46" x14ac:dyDescent="0.2">
      <c r="A53" s="9">
        <v>36</v>
      </c>
      <c r="B53" s="20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2"/>
      <c r="Q53" s="14"/>
      <c r="R53" s="35">
        <f t="shared" si="5"/>
        <v>0</v>
      </c>
      <c r="S53" s="24">
        <f t="shared" si="6"/>
        <v>0</v>
      </c>
      <c r="T53" s="24">
        <f t="shared" si="7"/>
        <v>0</v>
      </c>
      <c r="U53" s="24" t="e">
        <f t="shared" si="8"/>
        <v>#VALUE!</v>
      </c>
      <c r="V53" s="24" t="str">
        <f t="shared" si="9"/>
        <v/>
      </c>
      <c r="W53" s="37"/>
      <c r="X53" s="35">
        <f t="shared" si="10"/>
        <v>0</v>
      </c>
      <c r="Y53" s="35" t="e">
        <f t="shared" si="11"/>
        <v>#VALUE!</v>
      </c>
      <c r="Z53" s="35" t="str">
        <f t="shared" si="12"/>
        <v/>
      </c>
      <c r="AA53" s="26" t="s">
        <v>210</v>
      </c>
      <c r="AB53" s="26">
        <v>11.5</v>
      </c>
      <c r="AD53" s="26" t="s">
        <v>576</v>
      </c>
      <c r="AE53" s="26" t="s">
        <v>427</v>
      </c>
      <c r="AG53" s="26" t="s">
        <v>283</v>
      </c>
      <c r="AL53" s="27">
        <f t="shared" si="18"/>
        <v>0</v>
      </c>
      <c r="AM53" s="27">
        <f t="shared" si="13"/>
        <v>0</v>
      </c>
      <c r="AN53" s="27">
        <f t="shared" si="14"/>
        <v>0</v>
      </c>
      <c r="AO53" s="27" t="str">
        <f t="shared" si="19"/>
        <v>0</v>
      </c>
      <c r="AP53" s="27" t="str">
        <f t="shared" si="20"/>
        <v>0</v>
      </c>
      <c r="AQ53" s="27" t="str">
        <f t="shared" si="21"/>
        <v>0</v>
      </c>
      <c r="AR53" s="27" t="str">
        <f t="shared" si="22"/>
        <v>0</v>
      </c>
      <c r="AT53" s="7" t="str">
        <f t="shared" si="15"/>
        <v/>
      </c>
    </row>
    <row r="54" spans="1:46" x14ac:dyDescent="0.2">
      <c r="A54" s="9">
        <v>37</v>
      </c>
      <c r="B54" s="20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2"/>
      <c r="Q54" s="14"/>
      <c r="R54" s="35">
        <f t="shared" si="5"/>
        <v>0</v>
      </c>
      <c r="S54" s="24">
        <f t="shared" si="6"/>
        <v>0</v>
      </c>
      <c r="T54" s="24">
        <f t="shared" si="7"/>
        <v>0</v>
      </c>
      <c r="U54" s="24" t="e">
        <f t="shared" si="8"/>
        <v>#VALUE!</v>
      </c>
      <c r="V54" s="24" t="str">
        <f t="shared" si="9"/>
        <v/>
      </c>
      <c r="W54" s="37"/>
      <c r="X54" s="35">
        <f t="shared" si="10"/>
        <v>0</v>
      </c>
      <c r="Y54" s="35" t="e">
        <f t="shared" si="11"/>
        <v>#VALUE!</v>
      </c>
      <c r="Z54" s="35" t="str">
        <f t="shared" si="12"/>
        <v/>
      </c>
      <c r="AA54" s="26" t="s">
        <v>158</v>
      </c>
      <c r="AB54" s="26">
        <v>11.5</v>
      </c>
      <c r="AD54" s="26" t="s">
        <v>520</v>
      </c>
      <c r="AE54" s="26" t="s">
        <v>428</v>
      </c>
      <c r="AG54" s="26" t="s">
        <v>284</v>
      </c>
      <c r="AL54" s="27">
        <f t="shared" si="18"/>
        <v>0</v>
      </c>
      <c r="AM54" s="27">
        <f t="shared" si="13"/>
        <v>0</v>
      </c>
      <c r="AN54" s="27">
        <f t="shared" si="14"/>
        <v>0</v>
      </c>
      <c r="AO54" s="27" t="str">
        <f t="shared" si="19"/>
        <v>0</v>
      </c>
      <c r="AP54" s="27" t="str">
        <f t="shared" si="20"/>
        <v>0</v>
      </c>
      <c r="AQ54" s="27" t="str">
        <f t="shared" si="21"/>
        <v>0</v>
      </c>
      <c r="AR54" s="27" t="str">
        <f t="shared" si="22"/>
        <v>0</v>
      </c>
      <c r="AT54" s="7" t="str">
        <f t="shared" si="15"/>
        <v/>
      </c>
    </row>
    <row r="55" spans="1:46" x14ac:dyDescent="0.2">
      <c r="A55" s="9">
        <v>38</v>
      </c>
      <c r="B55" s="20"/>
      <c r="C55" s="2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2"/>
      <c r="Q55" s="14"/>
      <c r="R55" s="35">
        <f t="shared" si="5"/>
        <v>0</v>
      </c>
      <c r="S55" s="24">
        <f t="shared" si="6"/>
        <v>0</v>
      </c>
      <c r="T55" s="24">
        <f t="shared" si="7"/>
        <v>0</v>
      </c>
      <c r="U55" s="24" t="e">
        <f t="shared" si="8"/>
        <v>#VALUE!</v>
      </c>
      <c r="V55" s="24" t="str">
        <f t="shared" si="9"/>
        <v/>
      </c>
      <c r="W55" s="37"/>
      <c r="X55" s="35">
        <f t="shared" si="10"/>
        <v>0</v>
      </c>
      <c r="Y55" s="35" t="e">
        <f t="shared" si="11"/>
        <v>#VALUE!</v>
      </c>
      <c r="Z55" s="35" t="str">
        <f t="shared" si="12"/>
        <v/>
      </c>
      <c r="AA55" s="26" t="s">
        <v>112</v>
      </c>
      <c r="AB55" s="26">
        <v>12.3</v>
      </c>
      <c r="AD55" s="26" t="s">
        <v>577</v>
      </c>
      <c r="AE55" s="26" t="s">
        <v>429</v>
      </c>
      <c r="AG55" s="26" t="s">
        <v>285</v>
      </c>
      <c r="AL55" s="27">
        <f t="shared" si="18"/>
        <v>0</v>
      </c>
      <c r="AM55" s="27">
        <f t="shared" si="13"/>
        <v>0</v>
      </c>
      <c r="AN55" s="27">
        <f t="shared" si="14"/>
        <v>0</v>
      </c>
      <c r="AO55" s="27" t="str">
        <f t="shared" si="19"/>
        <v>0</v>
      </c>
      <c r="AP55" s="27" t="str">
        <f t="shared" si="20"/>
        <v>0</v>
      </c>
      <c r="AQ55" s="27" t="str">
        <f t="shared" si="21"/>
        <v>0</v>
      </c>
      <c r="AR55" s="27" t="str">
        <f t="shared" si="22"/>
        <v>0</v>
      </c>
      <c r="AT55" s="7" t="str">
        <f t="shared" si="15"/>
        <v/>
      </c>
    </row>
    <row r="56" spans="1:46" x14ac:dyDescent="0.2">
      <c r="A56" s="9">
        <v>39</v>
      </c>
      <c r="B56" s="20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2"/>
      <c r="Q56" s="14"/>
      <c r="R56" s="35">
        <f t="shared" si="5"/>
        <v>0</v>
      </c>
      <c r="S56" s="24">
        <f t="shared" si="6"/>
        <v>0</v>
      </c>
      <c r="T56" s="24">
        <f t="shared" si="7"/>
        <v>0</v>
      </c>
      <c r="U56" s="24" t="e">
        <f t="shared" si="8"/>
        <v>#VALUE!</v>
      </c>
      <c r="V56" s="24" t="str">
        <f t="shared" si="9"/>
        <v/>
      </c>
      <c r="W56" s="37"/>
      <c r="X56" s="35">
        <f t="shared" si="10"/>
        <v>0</v>
      </c>
      <c r="Y56" s="35" t="e">
        <f t="shared" si="11"/>
        <v>#VALUE!</v>
      </c>
      <c r="Z56" s="35" t="str">
        <f t="shared" si="12"/>
        <v/>
      </c>
      <c r="AA56" s="26" t="s">
        <v>211</v>
      </c>
      <c r="AB56" s="26">
        <v>11.5</v>
      </c>
      <c r="AD56" s="26" t="s">
        <v>578</v>
      </c>
      <c r="AE56" s="26" t="s">
        <v>430</v>
      </c>
      <c r="AG56" s="26" t="s">
        <v>286</v>
      </c>
      <c r="AL56" s="27">
        <f t="shared" si="18"/>
        <v>0</v>
      </c>
      <c r="AM56" s="27">
        <f t="shared" si="13"/>
        <v>0</v>
      </c>
      <c r="AN56" s="27">
        <f t="shared" si="14"/>
        <v>0</v>
      </c>
      <c r="AO56" s="27" t="str">
        <f t="shared" si="19"/>
        <v>0</v>
      </c>
      <c r="AP56" s="27" t="str">
        <f t="shared" si="20"/>
        <v>0</v>
      </c>
      <c r="AQ56" s="27" t="str">
        <f t="shared" si="21"/>
        <v>0</v>
      </c>
      <c r="AR56" s="27" t="str">
        <f t="shared" si="22"/>
        <v>0</v>
      </c>
      <c r="AT56" s="7" t="str">
        <f t="shared" si="15"/>
        <v/>
      </c>
    </row>
    <row r="57" spans="1:46" x14ac:dyDescent="0.2">
      <c r="A57" s="9">
        <v>40</v>
      </c>
      <c r="B57" s="20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2"/>
      <c r="Q57" s="14"/>
      <c r="R57" s="35">
        <f t="shared" si="5"/>
        <v>0</v>
      </c>
      <c r="S57" s="24">
        <f t="shared" si="6"/>
        <v>0</v>
      </c>
      <c r="T57" s="24">
        <f t="shared" si="7"/>
        <v>0</v>
      </c>
      <c r="U57" s="24" t="e">
        <f t="shared" si="8"/>
        <v>#VALUE!</v>
      </c>
      <c r="V57" s="24" t="str">
        <f t="shared" si="9"/>
        <v/>
      </c>
      <c r="W57" s="37"/>
      <c r="X57" s="35">
        <f t="shared" si="10"/>
        <v>0</v>
      </c>
      <c r="Y57" s="35" t="e">
        <f t="shared" si="11"/>
        <v>#VALUE!</v>
      </c>
      <c r="Z57" s="35" t="str">
        <f t="shared" si="12"/>
        <v/>
      </c>
      <c r="AA57" s="26" t="s">
        <v>212</v>
      </c>
      <c r="AB57" s="26">
        <v>11.5</v>
      </c>
      <c r="AD57" s="26" t="s">
        <v>579</v>
      </c>
      <c r="AE57" s="26" t="s">
        <v>431</v>
      </c>
      <c r="AG57" s="26" t="s">
        <v>287</v>
      </c>
      <c r="AL57" s="27">
        <f t="shared" si="18"/>
        <v>0</v>
      </c>
      <c r="AM57" s="27">
        <f t="shared" si="13"/>
        <v>0</v>
      </c>
      <c r="AN57" s="27">
        <f t="shared" si="14"/>
        <v>0</v>
      </c>
      <c r="AO57" s="27" t="str">
        <f t="shared" si="19"/>
        <v>0</v>
      </c>
      <c r="AP57" s="27" t="str">
        <f t="shared" si="20"/>
        <v>0</v>
      </c>
      <c r="AQ57" s="27" t="str">
        <f t="shared" si="21"/>
        <v>0</v>
      </c>
      <c r="AR57" s="27" t="str">
        <f t="shared" si="22"/>
        <v>0</v>
      </c>
      <c r="AT57" s="7" t="str">
        <f t="shared" si="15"/>
        <v/>
      </c>
    </row>
    <row r="58" spans="1:46" x14ac:dyDescent="0.2">
      <c r="A58" s="9">
        <v>41</v>
      </c>
      <c r="B58" s="2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2"/>
      <c r="Q58" s="14"/>
      <c r="R58" s="35">
        <f t="shared" si="5"/>
        <v>0</v>
      </c>
      <c r="S58" s="24">
        <f t="shared" si="6"/>
        <v>0</v>
      </c>
      <c r="T58" s="24">
        <f t="shared" si="7"/>
        <v>0</v>
      </c>
      <c r="U58" s="24" t="e">
        <f t="shared" si="8"/>
        <v>#VALUE!</v>
      </c>
      <c r="V58" s="24" t="str">
        <f t="shared" si="9"/>
        <v/>
      </c>
      <c r="W58" s="37"/>
      <c r="X58" s="35">
        <f t="shared" si="10"/>
        <v>0</v>
      </c>
      <c r="Y58" s="35" t="e">
        <f t="shared" si="11"/>
        <v>#VALUE!</v>
      </c>
      <c r="Z58" s="35" t="str">
        <f t="shared" si="12"/>
        <v/>
      </c>
      <c r="AA58" s="26" t="s">
        <v>213</v>
      </c>
      <c r="AB58" s="26">
        <v>11.5</v>
      </c>
      <c r="AD58" s="26" t="s">
        <v>580</v>
      </c>
      <c r="AE58" s="26" t="s">
        <v>432</v>
      </c>
      <c r="AG58" s="26" t="s">
        <v>288</v>
      </c>
      <c r="AL58" s="27">
        <f t="shared" si="18"/>
        <v>0</v>
      </c>
      <c r="AM58" s="27">
        <f t="shared" si="13"/>
        <v>0</v>
      </c>
      <c r="AN58" s="27">
        <f t="shared" si="14"/>
        <v>0</v>
      </c>
      <c r="AO58" s="27" t="str">
        <f t="shared" si="19"/>
        <v>0</v>
      </c>
      <c r="AP58" s="27" t="str">
        <f t="shared" si="20"/>
        <v>0</v>
      </c>
      <c r="AQ58" s="27" t="str">
        <f t="shared" si="21"/>
        <v>0</v>
      </c>
      <c r="AR58" s="27" t="str">
        <f t="shared" si="22"/>
        <v>0</v>
      </c>
      <c r="AT58" s="7" t="str">
        <f t="shared" si="15"/>
        <v/>
      </c>
    </row>
    <row r="59" spans="1:46" x14ac:dyDescent="0.2">
      <c r="A59" s="9">
        <v>42</v>
      </c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2"/>
      <c r="Q59" s="14"/>
      <c r="R59" s="35">
        <f t="shared" si="5"/>
        <v>0</v>
      </c>
      <c r="S59" s="24">
        <f t="shared" si="6"/>
        <v>0</v>
      </c>
      <c r="T59" s="24">
        <f t="shared" si="7"/>
        <v>0</v>
      </c>
      <c r="U59" s="24" t="e">
        <f t="shared" si="8"/>
        <v>#VALUE!</v>
      </c>
      <c r="V59" s="24" t="str">
        <f t="shared" si="9"/>
        <v/>
      </c>
      <c r="W59" s="37"/>
      <c r="X59" s="35">
        <f t="shared" si="10"/>
        <v>0</v>
      </c>
      <c r="Y59" s="35" t="e">
        <f t="shared" si="11"/>
        <v>#VALUE!</v>
      </c>
      <c r="Z59" s="35" t="str">
        <f t="shared" si="12"/>
        <v/>
      </c>
      <c r="AA59" s="26" t="s">
        <v>214</v>
      </c>
      <c r="AB59" s="26">
        <v>11.5</v>
      </c>
      <c r="AD59" s="26" t="s">
        <v>581</v>
      </c>
      <c r="AE59" s="26" t="s">
        <v>433</v>
      </c>
      <c r="AG59" s="26" t="s">
        <v>289</v>
      </c>
      <c r="AL59" s="27">
        <f t="shared" si="18"/>
        <v>0</v>
      </c>
      <c r="AM59" s="27">
        <f t="shared" si="13"/>
        <v>0</v>
      </c>
      <c r="AN59" s="27">
        <f t="shared" si="14"/>
        <v>0</v>
      </c>
      <c r="AO59" s="27" t="str">
        <f t="shared" si="19"/>
        <v>0</v>
      </c>
      <c r="AP59" s="27" t="str">
        <f t="shared" si="20"/>
        <v>0</v>
      </c>
      <c r="AQ59" s="27" t="str">
        <f t="shared" si="21"/>
        <v>0</v>
      </c>
      <c r="AR59" s="27" t="str">
        <f t="shared" si="22"/>
        <v>0</v>
      </c>
      <c r="AT59" s="7" t="str">
        <f t="shared" si="15"/>
        <v/>
      </c>
    </row>
    <row r="60" spans="1:46" x14ac:dyDescent="0.2">
      <c r="A60" s="9">
        <v>43</v>
      </c>
      <c r="B60" s="20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2"/>
      <c r="Q60" s="14"/>
      <c r="R60" s="35">
        <f t="shared" si="5"/>
        <v>0</v>
      </c>
      <c r="S60" s="24">
        <f t="shared" si="6"/>
        <v>0</v>
      </c>
      <c r="T60" s="24">
        <f t="shared" si="7"/>
        <v>0</v>
      </c>
      <c r="U60" s="24" t="e">
        <f t="shared" si="8"/>
        <v>#VALUE!</v>
      </c>
      <c r="V60" s="24" t="str">
        <f t="shared" si="9"/>
        <v/>
      </c>
      <c r="W60" s="37"/>
      <c r="X60" s="35">
        <f t="shared" si="10"/>
        <v>0</v>
      </c>
      <c r="Y60" s="35" t="e">
        <f t="shared" si="11"/>
        <v>#VALUE!</v>
      </c>
      <c r="Z60" s="35" t="str">
        <f t="shared" si="12"/>
        <v/>
      </c>
      <c r="AA60" s="26" t="s">
        <v>128</v>
      </c>
      <c r="AB60" s="26">
        <v>8.6999999999999993</v>
      </c>
      <c r="AD60" s="26" t="s">
        <v>582</v>
      </c>
      <c r="AE60" s="26" t="s">
        <v>434</v>
      </c>
      <c r="AG60" s="26" t="s">
        <v>290</v>
      </c>
      <c r="AL60" s="27">
        <f t="shared" si="18"/>
        <v>0</v>
      </c>
      <c r="AM60" s="27">
        <f t="shared" si="13"/>
        <v>0</v>
      </c>
      <c r="AN60" s="27">
        <f t="shared" si="14"/>
        <v>0</v>
      </c>
      <c r="AO60" s="27" t="str">
        <f t="shared" si="19"/>
        <v>0</v>
      </c>
      <c r="AP60" s="27" t="str">
        <f t="shared" si="20"/>
        <v>0</v>
      </c>
      <c r="AQ60" s="27" t="str">
        <f t="shared" si="21"/>
        <v>0</v>
      </c>
      <c r="AR60" s="27" t="str">
        <f t="shared" si="22"/>
        <v>0</v>
      </c>
      <c r="AT60" s="7" t="str">
        <f t="shared" si="15"/>
        <v/>
      </c>
    </row>
    <row r="61" spans="1:46" x14ac:dyDescent="0.2">
      <c r="A61" s="9">
        <v>44</v>
      </c>
      <c r="B61" s="20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2"/>
      <c r="Q61" s="14"/>
      <c r="R61" s="35">
        <f t="shared" si="5"/>
        <v>0</v>
      </c>
      <c r="S61" s="24">
        <f t="shared" si="6"/>
        <v>0</v>
      </c>
      <c r="T61" s="24">
        <f t="shared" si="7"/>
        <v>0</v>
      </c>
      <c r="U61" s="24" t="e">
        <f t="shared" si="8"/>
        <v>#VALUE!</v>
      </c>
      <c r="V61" s="24" t="str">
        <f t="shared" si="9"/>
        <v/>
      </c>
      <c r="W61" s="37"/>
      <c r="X61" s="35">
        <f t="shared" si="10"/>
        <v>0</v>
      </c>
      <c r="Y61" s="35" t="e">
        <f t="shared" si="11"/>
        <v>#VALUE!</v>
      </c>
      <c r="Z61" s="35" t="str">
        <f t="shared" si="12"/>
        <v/>
      </c>
      <c r="AA61" s="26" t="s">
        <v>215</v>
      </c>
      <c r="AB61" s="26">
        <v>8.6999999999999993</v>
      </c>
      <c r="AD61" s="26" t="s">
        <v>583</v>
      </c>
      <c r="AE61" s="26" t="s">
        <v>435</v>
      </c>
      <c r="AG61" s="26" t="s">
        <v>291</v>
      </c>
      <c r="AL61" s="27">
        <f t="shared" si="18"/>
        <v>0</v>
      </c>
      <c r="AM61" s="27">
        <f t="shared" si="13"/>
        <v>0</v>
      </c>
      <c r="AN61" s="27">
        <f t="shared" si="14"/>
        <v>0</v>
      </c>
      <c r="AO61" s="27" t="str">
        <f t="shared" si="19"/>
        <v>0</v>
      </c>
      <c r="AP61" s="27" t="str">
        <f t="shared" si="20"/>
        <v>0</v>
      </c>
      <c r="AQ61" s="27" t="str">
        <f t="shared" si="21"/>
        <v>0</v>
      </c>
      <c r="AR61" s="27" t="str">
        <f t="shared" si="22"/>
        <v>0</v>
      </c>
      <c r="AT61" s="7" t="str">
        <f t="shared" si="15"/>
        <v/>
      </c>
    </row>
    <row r="62" spans="1:46" x14ac:dyDescent="0.2">
      <c r="A62" s="9">
        <v>45</v>
      </c>
      <c r="B62" s="20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2"/>
      <c r="Q62" s="14"/>
      <c r="R62" s="35">
        <f t="shared" si="5"/>
        <v>0</v>
      </c>
      <c r="S62" s="24">
        <f t="shared" si="6"/>
        <v>0</v>
      </c>
      <c r="T62" s="24">
        <f t="shared" si="7"/>
        <v>0</v>
      </c>
      <c r="U62" s="24" t="e">
        <f t="shared" si="8"/>
        <v>#VALUE!</v>
      </c>
      <c r="V62" s="24" t="str">
        <f t="shared" si="9"/>
        <v/>
      </c>
      <c r="W62" s="37"/>
      <c r="X62" s="35">
        <f t="shared" si="10"/>
        <v>0</v>
      </c>
      <c r="Y62" s="35" t="e">
        <f t="shared" si="11"/>
        <v>#VALUE!</v>
      </c>
      <c r="Z62" s="35" t="str">
        <f t="shared" si="12"/>
        <v/>
      </c>
      <c r="AA62" s="26" t="s">
        <v>161</v>
      </c>
      <c r="AB62" s="26">
        <v>11.5</v>
      </c>
      <c r="AD62" s="26" t="s">
        <v>584</v>
      </c>
      <c r="AE62" s="26" t="s">
        <v>436</v>
      </c>
      <c r="AG62" s="26" t="s">
        <v>292</v>
      </c>
      <c r="AL62" s="27">
        <f t="shared" si="18"/>
        <v>0</v>
      </c>
      <c r="AM62" s="27">
        <f t="shared" si="13"/>
        <v>0</v>
      </c>
      <c r="AN62" s="27">
        <f t="shared" si="14"/>
        <v>0</v>
      </c>
      <c r="AO62" s="27" t="str">
        <f t="shared" si="19"/>
        <v>0</v>
      </c>
      <c r="AP62" s="27" t="str">
        <f t="shared" si="20"/>
        <v>0</v>
      </c>
      <c r="AQ62" s="27" t="str">
        <f t="shared" si="21"/>
        <v>0</v>
      </c>
      <c r="AR62" s="27" t="str">
        <f t="shared" si="22"/>
        <v>0</v>
      </c>
      <c r="AT62" s="7" t="str">
        <f t="shared" si="15"/>
        <v/>
      </c>
    </row>
    <row r="63" spans="1:46" x14ac:dyDescent="0.2">
      <c r="A63" s="9">
        <v>46</v>
      </c>
      <c r="B63" s="2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2"/>
      <c r="Q63" s="14"/>
      <c r="R63" s="35">
        <f t="shared" si="5"/>
        <v>0</v>
      </c>
      <c r="S63" s="24">
        <f t="shared" si="6"/>
        <v>0</v>
      </c>
      <c r="T63" s="24">
        <f t="shared" si="7"/>
        <v>0</v>
      </c>
      <c r="U63" s="24" t="e">
        <f t="shared" si="8"/>
        <v>#VALUE!</v>
      </c>
      <c r="V63" s="24" t="str">
        <f t="shared" si="9"/>
        <v/>
      </c>
      <c r="W63" s="37"/>
      <c r="X63" s="35">
        <f t="shared" si="10"/>
        <v>0</v>
      </c>
      <c r="Y63" s="35" t="e">
        <f t="shared" si="11"/>
        <v>#VALUE!</v>
      </c>
      <c r="Z63" s="35" t="str">
        <f t="shared" si="12"/>
        <v/>
      </c>
      <c r="AA63" s="26" t="s">
        <v>162</v>
      </c>
      <c r="AB63" s="26">
        <v>11.5</v>
      </c>
      <c r="AD63" s="26" t="s">
        <v>585</v>
      </c>
      <c r="AE63" s="26" t="s">
        <v>437</v>
      </c>
      <c r="AG63" s="26" t="s">
        <v>293</v>
      </c>
      <c r="AL63" s="27">
        <f t="shared" si="18"/>
        <v>0</v>
      </c>
      <c r="AM63" s="27">
        <f t="shared" si="13"/>
        <v>0</v>
      </c>
      <c r="AN63" s="27">
        <f t="shared" si="14"/>
        <v>0</v>
      </c>
      <c r="AO63" s="27" t="str">
        <f t="shared" si="19"/>
        <v>0</v>
      </c>
      <c r="AP63" s="27" t="str">
        <f t="shared" si="20"/>
        <v>0</v>
      </c>
      <c r="AQ63" s="27" t="str">
        <f t="shared" si="21"/>
        <v>0</v>
      </c>
      <c r="AR63" s="27" t="str">
        <f t="shared" si="22"/>
        <v>0</v>
      </c>
      <c r="AT63" s="7" t="str">
        <f t="shared" si="15"/>
        <v/>
      </c>
    </row>
    <row r="64" spans="1:46" x14ac:dyDescent="0.2">
      <c r="A64" s="9">
        <v>47</v>
      </c>
      <c r="B64" s="2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2"/>
      <c r="Q64" s="14"/>
      <c r="R64" s="35">
        <f t="shared" si="5"/>
        <v>0</v>
      </c>
      <c r="S64" s="24">
        <f t="shared" si="6"/>
        <v>0</v>
      </c>
      <c r="T64" s="24">
        <f t="shared" si="7"/>
        <v>0</v>
      </c>
      <c r="U64" s="24" t="e">
        <f t="shared" si="8"/>
        <v>#VALUE!</v>
      </c>
      <c r="V64" s="24" t="str">
        <f t="shared" si="9"/>
        <v/>
      </c>
      <c r="W64" s="37"/>
      <c r="X64" s="35">
        <f t="shared" si="10"/>
        <v>0</v>
      </c>
      <c r="Y64" s="35" t="e">
        <f t="shared" si="11"/>
        <v>#VALUE!</v>
      </c>
      <c r="Z64" s="35" t="str">
        <f t="shared" si="12"/>
        <v/>
      </c>
      <c r="AA64" s="26" t="s">
        <v>178</v>
      </c>
      <c r="AB64" s="26">
        <v>14.5</v>
      </c>
      <c r="AD64" s="26" t="s">
        <v>586</v>
      </c>
      <c r="AE64" s="26" t="s">
        <v>438</v>
      </c>
      <c r="AG64" s="26" t="s">
        <v>294</v>
      </c>
      <c r="AL64" s="27">
        <f t="shared" si="18"/>
        <v>0</v>
      </c>
      <c r="AM64" s="27">
        <f t="shared" si="13"/>
        <v>0</v>
      </c>
      <c r="AN64" s="27">
        <f t="shared" si="14"/>
        <v>0</v>
      </c>
      <c r="AO64" s="27" t="str">
        <f t="shared" si="19"/>
        <v>0</v>
      </c>
      <c r="AP64" s="27" t="str">
        <f t="shared" si="20"/>
        <v>0</v>
      </c>
      <c r="AQ64" s="27" t="str">
        <f t="shared" si="21"/>
        <v>0</v>
      </c>
      <c r="AR64" s="27" t="str">
        <f t="shared" si="22"/>
        <v>0</v>
      </c>
      <c r="AT64" s="7" t="str">
        <f t="shared" si="15"/>
        <v/>
      </c>
    </row>
    <row r="65" spans="1:46" x14ac:dyDescent="0.2">
      <c r="A65" s="9">
        <v>48</v>
      </c>
      <c r="B65" s="2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2"/>
      <c r="Q65" s="14"/>
      <c r="R65" s="35">
        <f t="shared" si="5"/>
        <v>0</v>
      </c>
      <c r="S65" s="24">
        <f t="shared" si="6"/>
        <v>0</v>
      </c>
      <c r="T65" s="24">
        <f t="shared" si="7"/>
        <v>0</v>
      </c>
      <c r="U65" s="24" t="e">
        <f t="shared" si="8"/>
        <v>#VALUE!</v>
      </c>
      <c r="V65" s="24" t="str">
        <f t="shared" si="9"/>
        <v/>
      </c>
      <c r="W65" s="37"/>
      <c r="X65" s="35">
        <f t="shared" si="10"/>
        <v>0</v>
      </c>
      <c r="Y65" s="35" t="e">
        <f t="shared" si="11"/>
        <v>#VALUE!</v>
      </c>
      <c r="Z65" s="35" t="str">
        <f t="shared" si="12"/>
        <v/>
      </c>
      <c r="AA65" s="26" t="s">
        <v>176</v>
      </c>
      <c r="AB65" s="26">
        <v>14.5</v>
      </c>
      <c r="AD65" s="26" t="s">
        <v>587</v>
      </c>
      <c r="AE65" s="26" t="s">
        <v>439</v>
      </c>
      <c r="AG65" s="26" t="s">
        <v>295</v>
      </c>
      <c r="AL65" s="27">
        <f t="shared" si="18"/>
        <v>0</v>
      </c>
      <c r="AM65" s="27">
        <f t="shared" si="13"/>
        <v>0</v>
      </c>
      <c r="AN65" s="27">
        <f t="shared" si="14"/>
        <v>0</v>
      </c>
      <c r="AO65" s="27" t="str">
        <f t="shared" si="19"/>
        <v>0</v>
      </c>
      <c r="AP65" s="27" t="str">
        <f t="shared" si="20"/>
        <v>0</v>
      </c>
      <c r="AQ65" s="27" t="str">
        <f t="shared" si="21"/>
        <v>0</v>
      </c>
      <c r="AR65" s="27" t="str">
        <f t="shared" si="22"/>
        <v>0</v>
      </c>
      <c r="AT65" s="7" t="str">
        <f t="shared" si="15"/>
        <v/>
      </c>
    </row>
    <row r="66" spans="1:46" x14ac:dyDescent="0.2">
      <c r="A66" s="9">
        <v>49</v>
      </c>
      <c r="B66" s="2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2"/>
      <c r="Q66" s="14"/>
      <c r="R66" s="35">
        <f t="shared" si="5"/>
        <v>0</v>
      </c>
      <c r="S66" s="24">
        <f t="shared" si="6"/>
        <v>0</v>
      </c>
      <c r="T66" s="24">
        <f t="shared" si="7"/>
        <v>0</v>
      </c>
      <c r="U66" s="24" t="e">
        <f t="shared" si="8"/>
        <v>#VALUE!</v>
      </c>
      <c r="V66" s="24" t="str">
        <f t="shared" si="9"/>
        <v/>
      </c>
      <c r="W66" s="37"/>
      <c r="X66" s="35">
        <f t="shared" si="10"/>
        <v>0</v>
      </c>
      <c r="Y66" s="35" t="e">
        <f t="shared" si="11"/>
        <v>#VALUE!</v>
      </c>
      <c r="Z66" s="35" t="str">
        <f t="shared" si="12"/>
        <v/>
      </c>
      <c r="AA66" s="26" t="s">
        <v>216</v>
      </c>
      <c r="AB66" s="26">
        <v>14.5</v>
      </c>
      <c r="AD66" s="26" t="s">
        <v>588</v>
      </c>
      <c r="AE66" s="26" t="s">
        <v>440</v>
      </c>
      <c r="AG66" s="26" t="s">
        <v>296</v>
      </c>
      <c r="AL66" s="27">
        <f t="shared" si="18"/>
        <v>0</v>
      </c>
      <c r="AM66" s="27">
        <f t="shared" si="13"/>
        <v>0</v>
      </c>
      <c r="AN66" s="27">
        <f t="shared" si="14"/>
        <v>0</v>
      </c>
      <c r="AO66" s="27" t="str">
        <f t="shared" si="19"/>
        <v>0</v>
      </c>
      <c r="AP66" s="27" t="str">
        <f t="shared" si="20"/>
        <v>0</v>
      </c>
      <c r="AQ66" s="27" t="str">
        <f t="shared" si="21"/>
        <v>0</v>
      </c>
      <c r="AR66" s="27" t="str">
        <f t="shared" si="22"/>
        <v>0</v>
      </c>
      <c r="AT66" s="7" t="str">
        <f t="shared" si="15"/>
        <v/>
      </c>
    </row>
    <row r="67" spans="1:46" x14ac:dyDescent="0.2">
      <c r="A67" s="9">
        <v>50</v>
      </c>
      <c r="B67" s="2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2"/>
      <c r="Q67" s="14"/>
      <c r="R67" s="35">
        <f t="shared" si="5"/>
        <v>0</v>
      </c>
      <c r="S67" s="24">
        <f t="shared" si="6"/>
        <v>0</v>
      </c>
      <c r="T67" s="24">
        <f t="shared" si="7"/>
        <v>0</v>
      </c>
      <c r="U67" s="24" t="e">
        <f t="shared" si="8"/>
        <v>#VALUE!</v>
      </c>
      <c r="V67" s="24" t="str">
        <f t="shared" si="9"/>
        <v/>
      </c>
      <c r="W67" s="37"/>
      <c r="X67" s="35">
        <f t="shared" si="10"/>
        <v>0</v>
      </c>
      <c r="Y67" s="35" t="e">
        <f t="shared" si="11"/>
        <v>#VALUE!</v>
      </c>
      <c r="Z67" s="35" t="str">
        <f t="shared" si="12"/>
        <v/>
      </c>
      <c r="AA67" s="26" t="s">
        <v>177</v>
      </c>
      <c r="AB67" s="26">
        <v>14.5</v>
      </c>
      <c r="AD67" s="26" t="s">
        <v>589</v>
      </c>
      <c r="AE67" s="26" t="s">
        <v>441</v>
      </c>
      <c r="AG67" s="26" t="s">
        <v>297</v>
      </c>
      <c r="AL67" s="27">
        <f t="shared" si="18"/>
        <v>0</v>
      </c>
      <c r="AM67" s="27">
        <f t="shared" si="13"/>
        <v>0</v>
      </c>
      <c r="AN67" s="27">
        <f t="shared" si="14"/>
        <v>0</v>
      </c>
      <c r="AO67" s="27" t="str">
        <f t="shared" si="19"/>
        <v>0</v>
      </c>
      <c r="AP67" s="27" t="str">
        <f t="shared" si="20"/>
        <v>0</v>
      </c>
      <c r="AQ67" s="27" t="str">
        <f t="shared" si="21"/>
        <v>0</v>
      </c>
      <c r="AR67" s="27" t="str">
        <f t="shared" si="22"/>
        <v>0</v>
      </c>
      <c r="AT67" s="7" t="str">
        <f t="shared" si="15"/>
        <v/>
      </c>
    </row>
    <row r="68" spans="1:46" x14ac:dyDescent="0.2">
      <c r="A68" s="9">
        <v>51</v>
      </c>
      <c r="B68" s="20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2"/>
      <c r="Q68" s="14"/>
      <c r="R68" s="35">
        <f t="shared" si="5"/>
        <v>0</v>
      </c>
      <c r="S68" s="24">
        <f t="shared" si="6"/>
        <v>0</v>
      </c>
      <c r="T68" s="24">
        <f t="shared" si="7"/>
        <v>0</v>
      </c>
      <c r="U68" s="24" t="e">
        <f t="shared" si="8"/>
        <v>#VALUE!</v>
      </c>
      <c r="V68" s="24" t="str">
        <f t="shared" si="9"/>
        <v/>
      </c>
      <c r="W68" s="37"/>
      <c r="X68" s="35">
        <f t="shared" si="10"/>
        <v>0</v>
      </c>
      <c r="Y68" s="35" t="e">
        <f t="shared" si="11"/>
        <v>#VALUE!</v>
      </c>
      <c r="Z68" s="35" t="str">
        <f t="shared" si="12"/>
        <v/>
      </c>
      <c r="AA68" s="26" t="s">
        <v>217</v>
      </c>
      <c r="AB68" s="26">
        <v>14.5</v>
      </c>
      <c r="AD68" s="26" t="s">
        <v>590</v>
      </c>
      <c r="AE68" s="26" t="s">
        <v>442</v>
      </c>
      <c r="AG68" s="26" t="s">
        <v>298</v>
      </c>
      <c r="AL68" s="27">
        <f t="shared" si="18"/>
        <v>0</v>
      </c>
      <c r="AM68" s="27">
        <f t="shared" si="13"/>
        <v>0</v>
      </c>
      <c r="AN68" s="27">
        <f t="shared" si="14"/>
        <v>0</v>
      </c>
      <c r="AO68" s="27" t="str">
        <f t="shared" si="19"/>
        <v>0</v>
      </c>
      <c r="AP68" s="27" t="str">
        <f t="shared" si="20"/>
        <v>0</v>
      </c>
      <c r="AQ68" s="27" t="str">
        <f t="shared" si="21"/>
        <v>0</v>
      </c>
      <c r="AR68" s="27" t="str">
        <f t="shared" si="22"/>
        <v>0</v>
      </c>
      <c r="AT68" s="7" t="str">
        <f t="shared" si="15"/>
        <v/>
      </c>
    </row>
    <row r="69" spans="1:46" x14ac:dyDescent="0.2">
      <c r="A69" s="9">
        <v>52</v>
      </c>
      <c r="B69" s="2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2"/>
      <c r="Q69" s="14"/>
      <c r="R69" s="35">
        <f t="shared" si="5"/>
        <v>0</v>
      </c>
      <c r="S69" s="24">
        <f t="shared" si="6"/>
        <v>0</v>
      </c>
      <c r="T69" s="24">
        <f t="shared" si="7"/>
        <v>0</v>
      </c>
      <c r="U69" s="24" t="e">
        <f t="shared" si="8"/>
        <v>#VALUE!</v>
      </c>
      <c r="V69" s="24" t="str">
        <f t="shared" si="9"/>
        <v/>
      </c>
      <c r="W69" s="37"/>
      <c r="X69" s="35">
        <f t="shared" si="10"/>
        <v>0</v>
      </c>
      <c r="Y69" s="35" t="e">
        <f t="shared" si="11"/>
        <v>#VALUE!</v>
      </c>
      <c r="Z69" s="35" t="str">
        <f t="shared" si="12"/>
        <v/>
      </c>
      <c r="AA69" s="26" t="s">
        <v>164</v>
      </c>
      <c r="AB69" s="26">
        <v>11.5</v>
      </c>
      <c r="AD69" s="26" t="s">
        <v>591</v>
      </c>
      <c r="AE69" s="26" t="s">
        <v>443</v>
      </c>
      <c r="AG69" s="26" t="s">
        <v>299</v>
      </c>
      <c r="AL69" s="27">
        <f t="shared" si="18"/>
        <v>0</v>
      </c>
      <c r="AM69" s="27">
        <f t="shared" si="13"/>
        <v>0</v>
      </c>
      <c r="AN69" s="27">
        <f t="shared" si="14"/>
        <v>0</v>
      </c>
      <c r="AO69" s="27" t="str">
        <f t="shared" si="19"/>
        <v>0</v>
      </c>
      <c r="AP69" s="27" t="str">
        <f t="shared" si="20"/>
        <v>0</v>
      </c>
      <c r="AQ69" s="27" t="str">
        <f t="shared" si="21"/>
        <v>0</v>
      </c>
      <c r="AR69" s="27" t="str">
        <f t="shared" si="22"/>
        <v>0</v>
      </c>
      <c r="AT69" s="7" t="str">
        <f t="shared" si="15"/>
        <v/>
      </c>
    </row>
    <row r="70" spans="1:46" x14ac:dyDescent="0.2">
      <c r="A70" s="9">
        <v>53</v>
      </c>
      <c r="B70" s="2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2"/>
      <c r="Q70" s="14"/>
      <c r="R70" s="35">
        <f t="shared" si="5"/>
        <v>0</v>
      </c>
      <c r="S70" s="24">
        <f t="shared" si="6"/>
        <v>0</v>
      </c>
      <c r="T70" s="24">
        <f t="shared" si="7"/>
        <v>0</v>
      </c>
      <c r="U70" s="24" t="e">
        <f t="shared" si="8"/>
        <v>#VALUE!</v>
      </c>
      <c r="V70" s="24" t="str">
        <f t="shared" si="9"/>
        <v/>
      </c>
      <c r="W70" s="37"/>
      <c r="X70" s="35">
        <f t="shared" si="10"/>
        <v>0</v>
      </c>
      <c r="Y70" s="35" t="e">
        <f t="shared" si="11"/>
        <v>#VALUE!</v>
      </c>
      <c r="Z70" s="35" t="str">
        <f t="shared" si="12"/>
        <v/>
      </c>
      <c r="AA70" s="26" t="s">
        <v>163</v>
      </c>
      <c r="AB70" s="26">
        <v>11.5</v>
      </c>
      <c r="AD70" s="26" t="s">
        <v>592</v>
      </c>
      <c r="AE70" s="26" t="s">
        <v>444</v>
      </c>
      <c r="AG70" s="26" t="s">
        <v>300</v>
      </c>
      <c r="AL70" s="27">
        <f t="shared" si="18"/>
        <v>0</v>
      </c>
      <c r="AM70" s="27">
        <f t="shared" si="13"/>
        <v>0</v>
      </c>
      <c r="AN70" s="27">
        <f t="shared" si="14"/>
        <v>0</v>
      </c>
      <c r="AO70" s="27" t="str">
        <f t="shared" si="19"/>
        <v>0</v>
      </c>
      <c r="AP70" s="27" t="str">
        <f t="shared" si="20"/>
        <v>0</v>
      </c>
      <c r="AQ70" s="27" t="str">
        <f t="shared" si="21"/>
        <v>0</v>
      </c>
      <c r="AR70" s="27" t="str">
        <f t="shared" si="22"/>
        <v>0</v>
      </c>
      <c r="AT70" s="7" t="str">
        <f t="shared" si="15"/>
        <v/>
      </c>
    </row>
    <row r="71" spans="1:46" x14ac:dyDescent="0.2">
      <c r="A71" s="9">
        <v>54</v>
      </c>
      <c r="B71" s="20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2"/>
      <c r="Q71" s="14"/>
      <c r="R71" s="35">
        <f t="shared" si="5"/>
        <v>0</v>
      </c>
      <c r="S71" s="24">
        <f t="shared" si="6"/>
        <v>0</v>
      </c>
      <c r="T71" s="24">
        <f t="shared" si="7"/>
        <v>0</v>
      </c>
      <c r="U71" s="24" t="e">
        <f t="shared" si="8"/>
        <v>#VALUE!</v>
      </c>
      <c r="V71" s="24" t="str">
        <f t="shared" si="9"/>
        <v/>
      </c>
      <c r="W71" s="37"/>
      <c r="X71" s="35">
        <f t="shared" si="10"/>
        <v>0</v>
      </c>
      <c r="Y71" s="35" t="e">
        <f t="shared" si="11"/>
        <v>#VALUE!</v>
      </c>
      <c r="Z71" s="35" t="str">
        <f t="shared" si="12"/>
        <v/>
      </c>
      <c r="AA71" s="26" t="s">
        <v>145</v>
      </c>
      <c r="AB71" s="26">
        <v>9.6999999999999993</v>
      </c>
      <c r="AD71" s="26" t="s">
        <v>593</v>
      </c>
      <c r="AE71" s="26" t="s">
        <v>445</v>
      </c>
      <c r="AG71" s="26" t="s">
        <v>301</v>
      </c>
      <c r="AL71" s="27">
        <f t="shared" si="18"/>
        <v>0</v>
      </c>
      <c r="AM71" s="27">
        <f t="shared" si="13"/>
        <v>0</v>
      </c>
      <c r="AN71" s="27">
        <f t="shared" si="14"/>
        <v>0</v>
      </c>
      <c r="AO71" s="27" t="str">
        <f t="shared" si="19"/>
        <v>0</v>
      </c>
      <c r="AP71" s="27" t="str">
        <f t="shared" si="20"/>
        <v>0</v>
      </c>
      <c r="AQ71" s="27" t="str">
        <f t="shared" si="21"/>
        <v>0</v>
      </c>
      <c r="AR71" s="27" t="str">
        <f t="shared" si="22"/>
        <v>0</v>
      </c>
      <c r="AT71" s="7" t="str">
        <f t="shared" si="15"/>
        <v/>
      </c>
    </row>
    <row r="72" spans="1:46" x14ac:dyDescent="0.2">
      <c r="A72" s="9">
        <v>55</v>
      </c>
      <c r="B72" s="20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2"/>
      <c r="Q72" s="14"/>
      <c r="R72" s="35">
        <f t="shared" si="5"/>
        <v>0</v>
      </c>
      <c r="S72" s="24">
        <f t="shared" si="6"/>
        <v>0</v>
      </c>
      <c r="T72" s="24">
        <f t="shared" si="7"/>
        <v>0</v>
      </c>
      <c r="U72" s="24" t="e">
        <f t="shared" si="8"/>
        <v>#VALUE!</v>
      </c>
      <c r="V72" s="24" t="str">
        <f t="shared" si="9"/>
        <v/>
      </c>
      <c r="W72" s="37"/>
      <c r="X72" s="35">
        <f t="shared" si="10"/>
        <v>0</v>
      </c>
      <c r="Y72" s="35" t="e">
        <f t="shared" si="11"/>
        <v>#VALUE!</v>
      </c>
      <c r="Z72" s="35" t="str">
        <f t="shared" si="12"/>
        <v/>
      </c>
      <c r="AA72" s="26" t="s">
        <v>132</v>
      </c>
      <c r="AB72" s="26">
        <v>9.6999999999999993</v>
      </c>
      <c r="AD72" s="26" t="s">
        <v>594</v>
      </c>
      <c r="AE72" s="26" t="s">
        <v>446</v>
      </c>
      <c r="AG72" s="26" t="s">
        <v>302</v>
      </c>
      <c r="AL72" s="27">
        <f t="shared" si="18"/>
        <v>0</v>
      </c>
      <c r="AM72" s="27">
        <f t="shared" si="13"/>
        <v>0</v>
      </c>
      <c r="AN72" s="27">
        <f t="shared" si="14"/>
        <v>0</v>
      </c>
      <c r="AO72" s="27" t="str">
        <f t="shared" si="19"/>
        <v>0</v>
      </c>
      <c r="AP72" s="27" t="str">
        <f t="shared" si="20"/>
        <v>0</v>
      </c>
      <c r="AQ72" s="27" t="str">
        <f t="shared" si="21"/>
        <v>0</v>
      </c>
      <c r="AR72" s="27" t="str">
        <f t="shared" si="22"/>
        <v>0</v>
      </c>
      <c r="AT72" s="7" t="str">
        <f t="shared" si="15"/>
        <v/>
      </c>
    </row>
    <row r="73" spans="1:46" x14ac:dyDescent="0.2">
      <c r="A73" s="9">
        <v>56</v>
      </c>
      <c r="B73" s="20"/>
      <c r="C73" s="21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2"/>
      <c r="Q73" s="14"/>
      <c r="R73" s="35">
        <f t="shared" si="5"/>
        <v>0</v>
      </c>
      <c r="S73" s="24">
        <f t="shared" si="6"/>
        <v>0</v>
      </c>
      <c r="T73" s="24">
        <f t="shared" si="7"/>
        <v>0</v>
      </c>
      <c r="U73" s="24" t="e">
        <f t="shared" si="8"/>
        <v>#VALUE!</v>
      </c>
      <c r="V73" s="24" t="str">
        <f t="shared" si="9"/>
        <v/>
      </c>
      <c r="W73" s="37"/>
      <c r="X73" s="35">
        <f t="shared" si="10"/>
        <v>0</v>
      </c>
      <c r="Y73" s="35" t="e">
        <f t="shared" si="11"/>
        <v>#VALUE!</v>
      </c>
      <c r="Z73" s="35" t="str">
        <f t="shared" si="12"/>
        <v/>
      </c>
      <c r="AA73" s="26" t="s">
        <v>133</v>
      </c>
      <c r="AB73" s="26">
        <v>9.6999999999999993</v>
      </c>
      <c r="AD73" s="26" t="s">
        <v>595</v>
      </c>
      <c r="AE73" s="26" t="s">
        <v>447</v>
      </c>
      <c r="AG73" s="26" t="s">
        <v>303</v>
      </c>
      <c r="AL73" s="27">
        <f t="shared" si="18"/>
        <v>0</v>
      </c>
      <c r="AM73" s="27">
        <f t="shared" si="13"/>
        <v>0</v>
      </c>
      <c r="AN73" s="27">
        <f t="shared" si="14"/>
        <v>0</v>
      </c>
      <c r="AO73" s="27" t="str">
        <f t="shared" si="19"/>
        <v>0</v>
      </c>
      <c r="AP73" s="27" t="str">
        <f t="shared" si="20"/>
        <v>0</v>
      </c>
      <c r="AQ73" s="27" t="str">
        <f t="shared" si="21"/>
        <v>0</v>
      </c>
      <c r="AR73" s="27" t="str">
        <f t="shared" si="22"/>
        <v>0</v>
      </c>
      <c r="AT73" s="7" t="str">
        <f t="shared" si="15"/>
        <v/>
      </c>
    </row>
    <row r="74" spans="1:46" x14ac:dyDescent="0.2">
      <c r="A74" s="9">
        <v>57</v>
      </c>
      <c r="B74" s="20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2"/>
      <c r="Q74" s="14"/>
      <c r="R74" s="35">
        <f t="shared" si="5"/>
        <v>0</v>
      </c>
      <c r="S74" s="24">
        <f t="shared" si="6"/>
        <v>0</v>
      </c>
      <c r="T74" s="24">
        <f t="shared" si="7"/>
        <v>0</v>
      </c>
      <c r="U74" s="24" t="e">
        <f t="shared" si="8"/>
        <v>#VALUE!</v>
      </c>
      <c r="V74" s="24" t="str">
        <f t="shared" si="9"/>
        <v/>
      </c>
      <c r="W74" s="37"/>
      <c r="X74" s="35">
        <f t="shared" si="10"/>
        <v>0</v>
      </c>
      <c r="Y74" s="35" t="e">
        <f t="shared" si="11"/>
        <v>#VALUE!</v>
      </c>
      <c r="Z74" s="35" t="str">
        <f t="shared" si="12"/>
        <v/>
      </c>
      <c r="AA74" s="26" t="s">
        <v>134</v>
      </c>
      <c r="AB74" s="26">
        <v>9.6999999999999993</v>
      </c>
      <c r="AD74" s="26" t="s">
        <v>596</v>
      </c>
      <c r="AE74" s="26" t="s">
        <v>448</v>
      </c>
      <c r="AG74" s="26" t="s">
        <v>304</v>
      </c>
      <c r="AL74" s="27">
        <f t="shared" si="18"/>
        <v>0</v>
      </c>
      <c r="AM74" s="27">
        <f t="shared" si="13"/>
        <v>0</v>
      </c>
      <c r="AN74" s="27">
        <f t="shared" si="14"/>
        <v>0</v>
      </c>
      <c r="AO74" s="27" t="str">
        <f t="shared" si="19"/>
        <v>0</v>
      </c>
      <c r="AP74" s="27" t="str">
        <f t="shared" si="20"/>
        <v>0</v>
      </c>
      <c r="AQ74" s="27" t="str">
        <f t="shared" si="21"/>
        <v>0</v>
      </c>
      <c r="AR74" s="27" t="str">
        <f t="shared" si="22"/>
        <v>0</v>
      </c>
      <c r="AT74" s="7" t="str">
        <f t="shared" si="15"/>
        <v/>
      </c>
    </row>
    <row r="75" spans="1:46" x14ac:dyDescent="0.2">
      <c r="A75" s="9">
        <v>58</v>
      </c>
      <c r="B75" s="20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2"/>
      <c r="Q75" s="14"/>
      <c r="R75" s="35">
        <f t="shared" si="5"/>
        <v>0</v>
      </c>
      <c r="S75" s="24">
        <f t="shared" si="6"/>
        <v>0</v>
      </c>
      <c r="T75" s="24">
        <f t="shared" si="7"/>
        <v>0</v>
      </c>
      <c r="U75" s="24" t="e">
        <f t="shared" si="8"/>
        <v>#VALUE!</v>
      </c>
      <c r="V75" s="24" t="str">
        <f t="shared" si="9"/>
        <v/>
      </c>
      <c r="W75" s="37"/>
      <c r="X75" s="35">
        <f t="shared" si="10"/>
        <v>0</v>
      </c>
      <c r="Y75" s="35" t="e">
        <f t="shared" si="11"/>
        <v>#VALUE!</v>
      </c>
      <c r="Z75" s="35" t="str">
        <f t="shared" si="12"/>
        <v/>
      </c>
      <c r="AA75" s="26" t="s">
        <v>135</v>
      </c>
      <c r="AB75" s="26">
        <v>9.6999999999999993</v>
      </c>
      <c r="AD75" s="26" t="s">
        <v>597</v>
      </c>
      <c r="AE75" s="26" t="s">
        <v>449</v>
      </c>
      <c r="AG75" s="26" t="s">
        <v>305</v>
      </c>
      <c r="AL75" s="27">
        <f t="shared" si="18"/>
        <v>0</v>
      </c>
      <c r="AM75" s="27">
        <f t="shared" si="13"/>
        <v>0</v>
      </c>
      <c r="AN75" s="27">
        <f t="shared" si="14"/>
        <v>0</v>
      </c>
      <c r="AO75" s="27" t="str">
        <f t="shared" si="19"/>
        <v>0</v>
      </c>
      <c r="AP75" s="27" t="str">
        <f t="shared" si="20"/>
        <v>0</v>
      </c>
      <c r="AQ75" s="27" t="str">
        <f t="shared" si="21"/>
        <v>0</v>
      </c>
      <c r="AR75" s="27" t="str">
        <f t="shared" si="22"/>
        <v>0</v>
      </c>
      <c r="AT75" s="7" t="str">
        <f t="shared" si="15"/>
        <v/>
      </c>
    </row>
    <row r="76" spans="1:46" x14ac:dyDescent="0.2">
      <c r="A76" s="9">
        <v>59</v>
      </c>
      <c r="B76" s="20"/>
      <c r="C76" s="2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2"/>
      <c r="Q76" s="14"/>
      <c r="R76" s="35">
        <f t="shared" si="5"/>
        <v>0</v>
      </c>
      <c r="S76" s="24">
        <f t="shared" si="6"/>
        <v>0</v>
      </c>
      <c r="T76" s="24">
        <f t="shared" si="7"/>
        <v>0</v>
      </c>
      <c r="U76" s="24" t="e">
        <f t="shared" si="8"/>
        <v>#VALUE!</v>
      </c>
      <c r="V76" s="24" t="str">
        <f t="shared" si="9"/>
        <v/>
      </c>
      <c r="W76" s="37"/>
      <c r="X76" s="35">
        <f t="shared" si="10"/>
        <v>0</v>
      </c>
      <c r="Y76" s="35" t="e">
        <f t="shared" si="11"/>
        <v>#VALUE!</v>
      </c>
      <c r="Z76" s="35" t="str">
        <f t="shared" si="12"/>
        <v/>
      </c>
      <c r="AA76" s="26" t="s">
        <v>191</v>
      </c>
      <c r="AB76" s="26">
        <v>8.6999999999999993</v>
      </c>
      <c r="AD76" s="26" t="s">
        <v>521</v>
      </c>
      <c r="AE76" s="26" t="s">
        <v>450</v>
      </c>
      <c r="AG76" s="26" t="s">
        <v>306</v>
      </c>
      <c r="AL76" s="27">
        <f t="shared" si="18"/>
        <v>0</v>
      </c>
      <c r="AM76" s="27">
        <f t="shared" si="13"/>
        <v>0</v>
      </c>
      <c r="AN76" s="27">
        <f t="shared" si="14"/>
        <v>0</v>
      </c>
      <c r="AO76" s="27" t="str">
        <f t="shared" si="19"/>
        <v>0</v>
      </c>
      <c r="AP76" s="27" t="str">
        <f t="shared" si="20"/>
        <v>0</v>
      </c>
      <c r="AQ76" s="27" t="str">
        <f t="shared" si="21"/>
        <v>0</v>
      </c>
      <c r="AR76" s="27" t="str">
        <f t="shared" si="22"/>
        <v>0</v>
      </c>
      <c r="AT76" s="7" t="str">
        <f t="shared" si="15"/>
        <v/>
      </c>
    </row>
    <row r="77" spans="1:46" x14ac:dyDescent="0.2">
      <c r="A77" s="9">
        <v>60</v>
      </c>
      <c r="B77" s="20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2"/>
      <c r="Q77" s="14"/>
      <c r="R77" s="35">
        <f t="shared" si="5"/>
        <v>0</v>
      </c>
      <c r="S77" s="24">
        <f t="shared" si="6"/>
        <v>0</v>
      </c>
      <c r="T77" s="24">
        <f t="shared" si="7"/>
        <v>0</v>
      </c>
      <c r="U77" s="24" t="e">
        <f t="shared" si="8"/>
        <v>#VALUE!</v>
      </c>
      <c r="V77" s="24" t="str">
        <f t="shared" si="9"/>
        <v/>
      </c>
      <c r="W77" s="37"/>
      <c r="X77" s="35">
        <f t="shared" si="10"/>
        <v>0</v>
      </c>
      <c r="Y77" s="35" t="e">
        <f t="shared" si="11"/>
        <v>#VALUE!</v>
      </c>
      <c r="Z77" s="35" t="str">
        <f t="shared" si="12"/>
        <v/>
      </c>
      <c r="AA77" s="26" t="s">
        <v>146</v>
      </c>
      <c r="AB77" s="26">
        <v>9.6999999999999993</v>
      </c>
      <c r="AD77" s="26" t="s">
        <v>598</v>
      </c>
      <c r="AE77" s="26" t="s">
        <v>451</v>
      </c>
      <c r="AG77" s="26" t="s">
        <v>307</v>
      </c>
      <c r="AL77" s="27">
        <f t="shared" si="18"/>
        <v>0</v>
      </c>
      <c r="AM77" s="27">
        <f t="shared" si="13"/>
        <v>0</v>
      </c>
      <c r="AN77" s="27">
        <f t="shared" si="14"/>
        <v>0</v>
      </c>
      <c r="AO77" s="27" t="str">
        <f t="shared" si="19"/>
        <v>0</v>
      </c>
      <c r="AP77" s="27" t="str">
        <f t="shared" si="20"/>
        <v>0</v>
      </c>
      <c r="AQ77" s="27" t="str">
        <f t="shared" si="21"/>
        <v>0</v>
      </c>
      <c r="AR77" s="27" t="str">
        <f t="shared" si="22"/>
        <v>0</v>
      </c>
      <c r="AT77" s="7" t="str">
        <f t="shared" si="15"/>
        <v/>
      </c>
    </row>
    <row r="78" spans="1:46" x14ac:dyDescent="0.2">
      <c r="A78" s="9">
        <v>61</v>
      </c>
      <c r="B78" s="20"/>
      <c r="C78" s="2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2"/>
      <c r="Q78" s="14"/>
      <c r="R78" s="35">
        <f t="shared" si="5"/>
        <v>0</v>
      </c>
      <c r="S78" s="24">
        <f t="shared" si="6"/>
        <v>0</v>
      </c>
      <c r="T78" s="24">
        <f t="shared" si="7"/>
        <v>0</v>
      </c>
      <c r="U78" s="24" t="e">
        <f t="shared" si="8"/>
        <v>#VALUE!</v>
      </c>
      <c r="V78" s="24" t="str">
        <f t="shared" si="9"/>
        <v/>
      </c>
      <c r="W78" s="37"/>
      <c r="X78" s="35">
        <f t="shared" si="10"/>
        <v>0</v>
      </c>
      <c r="Y78" s="35" t="e">
        <f t="shared" si="11"/>
        <v>#VALUE!</v>
      </c>
      <c r="Z78" s="35" t="str">
        <f t="shared" si="12"/>
        <v/>
      </c>
      <c r="AA78" s="26" t="s">
        <v>170</v>
      </c>
      <c r="AB78" s="26">
        <v>11.5</v>
      </c>
      <c r="AD78" s="26" t="s">
        <v>522</v>
      </c>
      <c r="AE78" s="26" t="s">
        <v>452</v>
      </c>
      <c r="AG78" s="26" t="s">
        <v>308</v>
      </c>
      <c r="AL78" s="27">
        <f t="shared" si="18"/>
        <v>0</v>
      </c>
      <c r="AM78" s="27">
        <f t="shared" si="13"/>
        <v>0</v>
      </c>
      <c r="AN78" s="27">
        <f t="shared" si="14"/>
        <v>0</v>
      </c>
      <c r="AO78" s="27" t="str">
        <f t="shared" si="19"/>
        <v>0</v>
      </c>
      <c r="AP78" s="27" t="str">
        <f t="shared" si="20"/>
        <v>0</v>
      </c>
      <c r="AQ78" s="27" t="str">
        <f t="shared" si="21"/>
        <v>0</v>
      </c>
      <c r="AR78" s="27" t="str">
        <f t="shared" si="22"/>
        <v>0</v>
      </c>
      <c r="AT78" s="7" t="str">
        <f t="shared" si="15"/>
        <v/>
      </c>
    </row>
    <row r="79" spans="1:46" x14ac:dyDescent="0.2">
      <c r="A79" s="9">
        <v>62</v>
      </c>
      <c r="B79" s="20"/>
      <c r="C79" s="2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2"/>
      <c r="Q79" s="14"/>
      <c r="R79" s="35">
        <f t="shared" si="5"/>
        <v>0</v>
      </c>
      <c r="S79" s="24">
        <f t="shared" si="6"/>
        <v>0</v>
      </c>
      <c r="T79" s="24">
        <f t="shared" si="7"/>
        <v>0</v>
      </c>
      <c r="U79" s="24" t="e">
        <f t="shared" si="8"/>
        <v>#VALUE!</v>
      </c>
      <c r="V79" s="24" t="str">
        <f t="shared" si="9"/>
        <v/>
      </c>
      <c r="W79" s="37"/>
      <c r="X79" s="35">
        <f t="shared" si="10"/>
        <v>0</v>
      </c>
      <c r="Y79" s="35" t="e">
        <f t="shared" si="11"/>
        <v>#VALUE!</v>
      </c>
      <c r="Z79" s="35" t="str">
        <f t="shared" si="12"/>
        <v/>
      </c>
      <c r="AA79" s="26" t="s">
        <v>169</v>
      </c>
      <c r="AB79" s="26">
        <v>11.5</v>
      </c>
      <c r="AD79" s="26" t="s">
        <v>599</v>
      </c>
      <c r="AE79" s="26" t="s">
        <v>453</v>
      </c>
      <c r="AG79" s="26" t="s">
        <v>309</v>
      </c>
      <c r="AL79" s="27">
        <f t="shared" si="18"/>
        <v>0</v>
      </c>
      <c r="AM79" s="27">
        <f t="shared" si="13"/>
        <v>0</v>
      </c>
      <c r="AN79" s="27">
        <f t="shared" si="14"/>
        <v>0</v>
      </c>
      <c r="AO79" s="27" t="str">
        <f t="shared" si="19"/>
        <v>0</v>
      </c>
      <c r="AP79" s="27" t="str">
        <f t="shared" si="20"/>
        <v>0</v>
      </c>
      <c r="AQ79" s="27" t="str">
        <f t="shared" si="21"/>
        <v>0</v>
      </c>
      <c r="AR79" s="27" t="str">
        <f t="shared" si="22"/>
        <v>0</v>
      </c>
      <c r="AT79" s="7" t="str">
        <f t="shared" si="15"/>
        <v/>
      </c>
    </row>
    <row r="80" spans="1:46" x14ac:dyDescent="0.2">
      <c r="A80" s="9">
        <v>63</v>
      </c>
      <c r="B80" s="20"/>
      <c r="C80" s="2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2"/>
      <c r="Q80" s="14"/>
      <c r="R80" s="35">
        <f t="shared" si="5"/>
        <v>0</v>
      </c>
      <c r="S80" s="24">
        <f t="shared" si="6"/>
        <v>0</v>
      </c>
      <c r="T80" s="24">
        <f t="shared" si="7"/>
        <v>0</v>
      </c>
      <c r="U80" s="24" t="e">
        <f t="shared" si="8"/>
        <v>#VALUE!</v>
      </c>
      <c r="V80" s="24" t="str">
        <f t="shared" si="9"/>
        <v/>
      </c>
      <c r="W80" s="37"/>
      <c r="X80" s="35">
        <f t="shared" si="10"/>
        <v>0</v>
      </c>
      <c r="Y80" s="35" t="e">
        <f t="shared" si="11"/>
        <v>#VALUE!</v>
      </c>
      <c r="Z80" s="35" t="str">
        <f t="shared" si="12"/>
        <v/>
      </c>
      <c r="AA80" s="26" t="s">
        <v>192</v>
      </c>
      <c r="AB80" s="26">
        <v>8.6999999999999993</v>
      </c>
      <c r="AD80" s="26" t="s">
        <v>523</v>
      </c>
      <c r="AE80" s="26" t="s">
        <v>454</v>
      </c>
      <c r="AG80" s="26" t="s">
        <v>310</v>
      </c>
      <c r="AL80" s="27">
        <f t="shared" si="18"/>
        <v>0</v>
      </c>
      <c r="AM80" s="27">
        <f t="shared" si="13"/>
        <v>0</v>
      </c>
      <c r="AN80" s="27">
        <f t="shared" si="14"/>
        <v>0</v>
      </c>
      <c r="AO80" s="27" t="str">
        <f t="shared" si="19"/>
        <v>0</v>
      </c>
      <c r="AP80" s="27" t="str">
        <f t="shared" si="20"/>
        <v>0</v>
      </c>
      <c r="AQ80" s="27" t="str">
        <f t="shared" si="21"/>
        <v>0</v>
      </c>
      <c r="AR80" s="27" t="str">
        <f t="shared" si="22"/>
        <v>0</v>
      </c>
      <c r="AT80" s="7" t="str">
        <f t="shared" si="15"/>
        <v/>
      </c>
    </row>
    <row r="81" spans="1:46" x14ac:dyDescent="0.2">
      <c r="A81" s="9">
        <v>64</v>
      </c>
      <c r="B81" s="20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2"/>
      <c r="Q81" s="14"/>
      <c r="R81" s="35">
        <f t="shared" si="5"/>
        <v>0</v>
      </c>
      <c r="S81" s="24">
        <f t="shared" si="6"/>
        <v>0</v>
      </c>
      <c r="T81" s="24">
        <f t="shared" si="7"/>
        <v>0</v>
      </c>
      <c r="U81" s="24" t="e">
        <f t="shared" si="8"/>
        <v>#VALUE!</v>
      </c>
      <c r="V81" s="24" t="str">
        <f t="shared" si="9"/>
        <v/>
      </c>
      <c r="W81" s="37"/>
      <c r="X81" s="35">
        <f t="shared" si="10"/>
        <v>0</v>
      </c>
      <c r="Y81" s="35" t="e">
        <f t="shared" si="11"/>
        <v>#VALUE!</v>
      </c>
      <c r="Z81" s="35" t="str">
        <f t="shared" si="12"/>
        <v/>
      </c>
      <c r="AA81" s="26" t="s">
        <v>193</v>
      </c>
      <c r="AB81" s="26">
        <v>8.6999999999999993</v>
      </c>
      <c r="AD81" s="26" t="s">
        <v>524</v>
      </c>
      <c r="AE81" s="26" t="s">
        <v>455</v>
      </c>
      <c r="AG81" s="26" t="s">
        <v>311</v>
      </c>
      <c r="AL81" s="27">
        <f t="shared" si="18"/>
        <v>0</v>
      </c>
      <c r="AM81" s="27">
        <f t="shared" si="13"/>
        <v>0</v>
      </c>
      <c r="AN81" s="27">
        <f t="shared" si="14"/>
        <v>0</v>
      </c>
      <c r="AO81" s="27" t="str">
        <f t="shared" si="19"/>
        <v>0</v>
      </c>
      <c r="AP81" s="27" t="str">
        <f t="shared" si="20"/>
        <v>0</v>
      </c>
      <c r="AQ81" s="27" t="str">
        <f t="shared" si="21"/>
        <v>0</v>
      </c>
      <c r="AR81" s="27" t="str">
        <f t="shared" si="22"/>
        <v>0</v>
      </c>
      <c r="AT81" s="7" t="str">
        <f t="shared" si="15"/>
        <v/>
      </c>
    </row>
    <row r="82" spans="1:46" x14ac:dyDescent="0.2">
      <c r="A82" s="9">
        <v>65</v>
      </c>
      <c r="B82" s="20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2"/>
      <c r="Q82" s="14"/>
      <c r="R82" s="35">
        <f t="shared" si="5"/>
        <v>0</v>
      </c>
      <c r="S82" s="24">
        <f t="shared" si="6"/>
        <v>0</v>
      </c>
      <c r="T82" s="24">
        <f t="shared" si="7"/>
        <v>0</v>
      </c>
      <c r="U82" s="24" t="e">
        <f t="shared" si="8"/>
        <v>#VALUE!</v>
      </c>
      <c r="V82" s="24" t="str">
        <f t="shared" si="9"/>
        <v/>
      </c>
      <c r="W82" s="37"/>
      <c r="X82" s="35">
        <f t="shared" si="10"/>
        <v>0</v>
      </c>
      <c r="Y82" s="35" t="e">
        <f t="shared" si="11"/>
        <v>#VALUE!</v>
      </c>
      <c r="Z82" s="35" t="str">
        <f t="shared" si="12"/>
        <v/>
      </c>
      <c r="AA82" s="26" t="s">
        <v>138</v>
      </c>
      <c r="AB82" s="26">
        <v>9.6999999999999993</v>
      </c>
      <c r="AD82" s="26" t="s">
        <v>525</v>
      </c>
      <c r="AE82" s="26" t="s">
        <v>456</v>
      </c>
      <c r="AG82" s="26" t="s">
        <v>312</v>
      </c>
      <c r="AL82" s="27">
        <f t="shared" ref="AL82:AL117" si="23">(E82*F82*G82)/1000000</f>
        <v>0</v>
      </c>
      <c r="AM82" s="27">
        <f t="shared" si="13"/>
        <v>0</v>
      </c>
      <c r="AN82" s="27">
        <f t="shared" si="14"/>
        <v>0</v>
      </c>
      <c r="AO82" s="27" t="str">
        <f t="shared" ref="AO82:AO117" si="24">IF(I82="","0",1)</f>
        <v>0</v>
      </c>
      <c r="AP82" s="27" t="str">
        <f t="shared" ref="AP82:AP117" si="25">IF(J82="","0",1)</f>
        <v>0</v>
      </c>
      <c r="AQ82" s="27" t="str">
        <f t="shared" ref="AQ82:AQ117" si="26">IF(K82="","0",1)</f>
        <v>0</v>
      </c>
      <c r="AR82" s="27" t="str">
        <f t="shared" ref="AR82:AR117" si="27">IF(L82="","0",1)</f>
        <v>0</v>
      </c>
      <c r="AT82" s="7" t="str">
        <f t="shared" si="15"/>
        <v/>
      </c>
    </row>
    <row r="83" spans="1:46" x14ac:dyDescent="0.2">
      <c r="A83" s="9">
        <v>66</v>
      </c>
      <c r="B83" s="20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2"/>
      <c r="Q83" s="14"/>
      <c r="R83" s="35">
        <f t="shared" ref="R83:R117" si="28">IFERROR(S83,0)</f>
        <v>0</v>
      </c>
      <c r="S83" s="24">
        <f t="shared" ref="S83:S117" si="29">AN83*T83</f>
        <v>0</v>
      </c>
      <c r="T83" s="24">
        <f t="shared" ref="T83:T117" si="30">IFERROR(U83,0)</f>
        <v>0</v>
      </c>
      <c r="U83" s="24" t="e">
        <f t="shared" ref="U83:U117" si="31">IF($D$12="EVA",V83,V83+0.2)</f>
        <v>#VALUE!</v>
      </c>
      <c r="V83" s="24" t="str">
        <f t="shared" ref="V83:V117" si="32">IF(COUNTIF(I83:L83,"1/22")&gt;0,1.2,IF(COUNTIF(I83:L83,"2/44")&gt;0,3.2,""))</f>
        <v/>
      </c>
      <c r="W83" s="37"/>
      <c r="X83" s="35">
        <f t="shared" ref="X83:X117" si="33">IFERROR(Y83,0)</f>
        <v>0</v>
      </c>
      <c r="Y83" s="35" t="e">
        <f t="shared" ref="Y83:Y117" si="34">(E83*F83)/1000000*G83*Z83</f>
        <v>#VALUE!</v>
      </c>
      <c r="Z83" s="35" t="str">
        <f t="shared" ref="Z83:Z117" si="35">IFERROR(VLOOKUP(C83,$AA$18:$AB$205,2,FALSE),"")</f>
        <v/>
      </c>
      <c r="AA83" s="26" t="s">
        <v>136</v>
      </c>
      <c r="AB83" s="26">
        <v>9.6999999999999993</v>
      </c>
      <c r="AD83" s="26" t="s">
        <v>600</v>
      </c>
      <c r="AE83" s="26" t="s">
        <v>457</v>
      </c>
      <c r="AG83" s="26" t="s">
        <v>313</v>
      </c>
      <c r="AL83" s="27">
        <f t="shared" si="23"/>
        <v>0</v>
      </c>
      <c r="AM83" s="27">
        <f t="shared" ref="AM83:AM117" si="36">IF(COUNTIF(I83:L83,"2/44")&gt;0,G83/2,G83)</f>
        <v>0</v>
      </c>
      <c r="AN83" s="27">
        <f t="shared" ref="AN83:AN117" si="37">(AO83*E83+AP83*E83+AQ83*F83+AR83*F83)/1000*AM83+(AO83*50+AP83*50+AQ83*50+AR83*50)/1000*AM83</f>
        <v>0</v>
      </c>
      <c r="AO83" s="27" t="str">
        <f t="shared" si="24"/>
        <v>0</v>
      </c>
      <c r="AP83" s="27" t="str">
        <f t="shared" si="25"/>
        <v>0</v>
      </c>
      <c r="AQ83" s="27" t="str">
        <f t="shared" si="26"/>
        <v>0</v>
      </c>
      <c r="AR83" s="27" t="str">
        <f t="shared" si="27"/>
        <v>0</v>
      </c>
      <c r="AT83" s="7" t="str">
        <f t="shared" ref="AT83:AT117" si="38">IF(O83="Требуется",E83*F83*G83/1000000/2*3,"")</f>
        <v/>
      </c>
    </row>
    <row r="84" spans="1:46" x14ac:dyDescent="0.2">
      <c r="A84" s="9">
        <v>67</v>
      </c>
      <c r="B84" s="20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2"/>
      <c r="Q84" s="14"/>
      <c r="R84" s="35">
        <f t="shared" si="28"/>
        <v>0</v>
      </c>
      <c r="S84" s="24">
        <f t="shared" si="29"/>
        <v>0</v>
      </c>
      <c r="T84" s="24">
        <f t="shared" si="30"/>
        <v>0</v>
      </c>
      <c r="U84" s="24" t="e">
        <f t="shared" si="31"/>
        <v>#VALUE!</v>
      </c>
      <c r="V84" s="24" t="str">
        <f t="shared" si="32"/>
        <v/>
      </c>
      <c r="W84" s="37"/>
      <c r="X84" s="35">
        <f t="shared" si="33"/>
        <v>0</v>
      </c>
      <c r="Y84" s="35" t="e">
        <f t="shared" si="34"/>
        <v>#VALUE!</v>
      </c>
      <c r="Z84" s="35" t="str">
        <f t="shared" si="35"/>
        <v/>
      </c>
      <c r="AA84" s="26" t="s">
        <v>137</v>
      </c>
      <c r="AB84" s="26">
        <v>9.6999999999999993</v>
      </c>
      <c r="AD84" s="26" t="s">
        <v>526</v>
      </c>
      <c r="AE84" s="26" t="s">
        <v>458</v>
      </c>
      <c r="AG84" s="26" t="s">
        <v>314</v>
      </c>
      <c r="AL84" s="27">
        <f t="shared" si="23"/>
        <v>0</v>
      </c>
      <c r="AM84" s="27">
        <f t="shared" si="36"/>
        <v>0</v>
      </c>
      <c r="AN84" s="27">
        <f t="shared" si="37"/>
        <v>0</v>
      </c>
      <c r="AO84" s="27" t="str">
        <f t="shared" si="24"/>
        <v>0</v>
      </c>
      <c r="AP84" s="27" t="str">
        <f t="shared" si="25"/>
        <v>0</v>
      </c>
      <c r="AQ84" s="27" t="str">
        <f t="shared" si="26"/>
        <v>0</v>
      </c>
      <c r="AR84" s="27" t="str">
        <f t="shared" si="27"/>
        <v>0</v>
      </c>
      <c r="AT84" s="7" t="str">
        <f t="shared" si="38"/>
        <v/>
      </c>
    </row>
    <row r="85" spans="1:46" x14ac:dyDescent="0.2">
      <c r="A85" s="9">
        <v>68</v>
      </c>
      <c r="B85" s="20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2"/>
      <c r="Q85" s="14"/>
      <c r="R85" s="35">
        <f t="shared" si="28"/>
        <v>0</v>
      </c>
      <c r="S85" s="24">
        <f t="shared" si="29"/>
        <v>0</v>
      </c>
      <c r="T85" s="24">
        <f t="shared" si="30"/>
        <v>0</v>
      </c>
      <c r="U85" s="24" t="e">
        <f t="shared" si="31"/>
        <v>#VALUE!</v>
      </c>
      <c r="V85" s="24" t="str">
        <f t="shared" si="32"/>
        <v/>
      </c>
      <c r="W85" s="37"/>
      <c r="X85" s="35">
        <f t="shared" si="33"/>
        <v>0</v>
      </c>
      <c r="Y85" s="35" t="e">
        <f t="shared" si="34"/>
        <v>#VALUE!</v>
      </c>
      <c r="Z85" s="35" t="str">
        <f t="shared" si="35"/>
        <v/>
      </c>
      <c r="AA85" s="26" t="s">
        <v>122</v>
      </c>
      <c r="AB85" s="26">
        <v>8.6999999999999993</v>
      </c>
      <c r="AD85" s="26" t="s">
        <v>527</v>
      </c>
      <c r="AE85" s="26" t="s">
        <v>459</v>
      </c>
      <c r="AG85" s="26" t="s">
        <v>315</v>
      </c>
      <c r="AL85" s="27">
        <f t="shared" si="23"/>
        <v>0</v>
      </c>
      <c r="AM85" s="27">
        <f t="shared" si="36"/>
        <v>0</v>
      </c>
      <c r="AN85" s="27">
        <f t="shared" si="37"/>
        <v>0</v>
      </c>
      <c r="AO85" s="27" t="str">
        <f t="shared" si="24"/>
        <v>0</v>
      </c>
      <c r="AP85" s="27" t="str">
        <f t="shared" si="25"/>
        <v>0</v>
      </c>
      <c r="AQ85" s="27" t="str">
        <f t="shared" si="26"/>
        <v>0</v>
      </c>
      <c r="AR85" s="27" t="str">
        <f t="shared" si="27"/>
        <v>0</v>
      </c>
      <c r="AT85" s="7" t="str">
        <f t="shared" si="38"/>
        <v/>
      </c>
    </row>
    <row r="86" spans="1:46" x14ac:dyDescent="0.2">
      <c r="A86" s="9">
        <v>69</v>
      </c>
      <c r="B86" s="20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2"/>
      <c r="Q86" s="14"/>
      <c r="R86" s="35">
        <f t="shared" si="28"/>
        <v>0</v>
      </c>
      <c r="S86" s="24">
        <f t="shared" si="29"/>
        <v>0</v>
      </c>
      <c r="T86" s="24">
        <f t="shared" si="30"/>
        <v>0</v>
      </c>
      <c r="U86" s="24" t="e">
        <f t="shared" si="31"/>
        <v>#VALUE!</v>
      </c>
      <c r="V86" s="24" t="str">
        <f t="shared" si="32"/>
        <v/>
      </c>
      <c r="W86" s="37"/>
      <c r="X86" s="35">
        <f t="shared" si="33"/>
        <v>0</v>
      </c>
      <c r="Y86" s="35" t="e">
        <f t="shared" si="34"/>
        <v>#VALUE!</v>
      </c>
      <c r="Z86" s="35" t="str">
        <f t="shared" si="35"/>
        <v/>
      </c>
      <c r="AA86" s="26" t="s">
        <v>165</v>
      </c>
      <c r="AB86" s="26">
        <v>11.5</v>
      </c>
      <c r="AD86" s="26" t="s">
        <v>601</v>
      </c>
      <c r="AE86" s="26" t="s">
        <v>460</v>
      </c>
      <c r="AG86" s="26" t="s">
        <v>316</v>
      </c>
      <c r="AL86" s="27">
        <f t="shared" si="23"/>
        <v>0</v>
      </c>
      <c r="AM86" s="27">
        <f t="shared" si="36"/>
        <v>0</v>
      </c>
      <c r="AN86" s="27">
        <f t="shared" si="37"/>
        <v>0</v>
      </c>
      <c r="AO86" s="27" t="str">
        <f t="shared" si="24"/>
        <v>0</v>
      </c>
      <c r="AP86" s="27" t="str">
        <f t="shared" si="25"/>
        <v>0</v>
      </c>
      <c r="AQ86" s="27" t="str">
        <f t="shared" si="26"/>
        <v>0</v>
      </c>
      <c r="AR86" s="27" t="str">
        <f t="shared" si="27"/>
        <v>0</v>
      </c>
      <c r="AT86" s="7" t="str">
        <f t="shared" si="38"/>
        <v/>
      </c>
    </row>
    <row r="87" spans="1:46" x14ac:dyDescent="0.2">
      <c r="A87" s="9">
        <v>70</v>
      </c>
      <c r="B87" s="20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2"/>
      <c r="Q87" s="14"/>
      <c r="R87" s="35">
        <f t="shared" si="28"/>
        <v>0</v>
      </c>
      <c r="S87" s="24">
        <f t="shared" si="29"/>
        <v>0</v>
      </c>
      <c r="T87" s="24">
        <f t="shared" si="30"/>
        <v>0</v>
      </c>
      <c r="U87" s="24" t="e">
        <f t="shared" si="31"/>
        <v>#VALUE!</v>
      </c>
      <c r="V87" s="24" t="str">
        <f t="shared" si="32"/>
        <v/>
      </c>
      <c r="W87" s="37"/>
      <c r="X87" s="35">
        <f t="shared" si="33"/>
        <v>0</v>
      </c>
      <c r="Y87" s="35" t="e">
        <f t="shared" si="34"/>
        <v>#VALUE!</v>
      </c>
      <c r="Z87" s="35" t="str">
        <f t="shared" si="35"/>
        <v/>
      </c>
      <c r="AA87" s="26" t="s">
        <v>166</v>
      </c>
      <c r="AB87" s="26">
        <v>11.5</v>
      </c>
      <c r="AD87" s="26" t="s">
        <v>602</v>
      </c>
      <c r="AE87" s="26" t="s">
        <v>461</v>
      </c>
      <c r="AG87" s="26" t="s">
        <v>317</v>
      </c>
      <c r="AL87" s="27">
        <f t="shared" si="23"/>
        <v>0</v>
      </c>
      <c r="AM87" s="27">
        <f t="shared" si="36"/>
        <v>0</v>
      </c>
      <c r="AN87" s="27">
        <f t="shared" si="37"/>
        <v>0</v>
      </c>
      <c r="AO87" s="27" t="str">
        <f t="shared" si="24"/>
        <v>0</v>
      </c>
      <c r="AP87" s="27" t="str">
        <f t="shared" si="25"/>
        <v>0</v>
      </c>
      <c r="AQ87" s="27" t="str">
        <f t="shared" si="26"/>
        <v>0</v>
      </c>
      <c r="AR87" s="27" t="str">
        <f t="shared" si="27"/>
        <v>0</v>
      </c>
      <c r="AT87" s="7" t="str">
        <f t="shared" si="38"/>
        <v/>
      </c>
    </row>
    <row r="88" spans="1:46" x14ac:dyDescent="0.2">
      <c r="A88" s="9">
        <v>71</v>
      </c>
      <c r="B88" s="20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2"/>
      <c r="Q88" s="14"/>
      <c r="R88" s="35">
        <f t="shared" si="28"/>
        <v>0</v>
      </c>
      <c r="S88" s="24">
        <f t="shared" si="29"/>
        <v>0</v>
      </c>
      <c r="T88" s="24">
        <f t="shared" si="30"/>
        <v>0</v>
      </c>
      <c r="U88" s="24" t="e">
        <f t="shared" si="31"/>
        <v>#VALUE!</v>
      </c>
      <c r="V88" s="24" t="str">
        <f t="shared" si="32"/>
        <v/>
      </c>
      <c r="W88" s="37"/>
      <c r="X88" s="35">
        <f t="shared" si="33"/>
        <v>0</v>
      </c>
      <c r="Y88" s="35" t="e">
        <f t="shared" si="34"/>
        <v>#VALUE!</v>
      </c>
      <c r="Z88" s="35" t="str">
        <f t="shared" si="35"/>
        <v/>
      </c>
      <c r="AA88" s="26" t="s">
        <v>150</v>
      </c>
      <c r="AB88" s="26">
        <v>11.5</v>
      </c>
      <c r="AD88" s="26" t="s">
        <v>603</v>
      </c>
      <c r="AE88" s="26" t="s">
        <v>462</v>
      </c>
      <c r="AG88" s="26" t="s">
        <v>318</v>
      </c>
      <c r="AL88" s="27">
        <f t="shared" si="23"/>
        <v>0</v>
      </c>
      <c r="AM88" s="27">
        <f t="shared" si="36"/>
        <v>0</v>
      </c>
      <c r="AN88" s="27">
        <f t="shared" si="37"/>
        <v>0</v>
      </c>
      <c r="AO88" s="27" t="str">
        <f t="shared" si="24"/>
        <v>0</v>
      </c>
      <c r="AP88" s="27" t="str">
        <f t="shared" si="25"/>
        <v>0</v>
      </c>
      <c r="AQ88" s="27" t="str">
        <f t="shared" si="26"/>
        <v>0</v>
      </c>
      <c r="AR88" s="27" t="str">
        <f t="shared" si="27"/>
        <v>0</v>
      </c>
      <c r="AT88" s="7" t="str">
        <f t="shared" si="38"/>
        <v/>
      </c>
    </row>
    <row r="89" spans="1:46" x14ac:dyDescent="0.2">
      <c r="A89" s="9">
        <v>72</v>
      </c>
      <c r="B89" s="2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2"/>
      <c r="Q89" s="14"/>
      <c r="R89" s="35">
        <f t="shared" si="28"/>
        <v>0</v>
      </c>
      <c r="S89" s="24">
        <f t="shared" si="29"/>
        <v>0</v>
      </c>
      <c r="T89" s="24">
        <f t="shared" si="30"/>
        <v>0</v>
      </c>
      <c r="U89" s="24" t="e">
        <f t="shared" si="31"/>
        <v>#VALUE!</v>
      </c>
      <c r="V89" s="24" t="str">
        <f t="shared" si="32"/>
        <v/>
      </c>
      <c r="W89" s="37"/>
      <c r="X89" s="35">
        <f t="shared" si="33"/>
        <v>0</v>
      </c>
      <c r="Y89" s="35" t="e">
        <f t="shared" si="34"/>
        <v>#VALUE!</v>
      </c>
      <c r="Z89" s="35" t="str">
        <f t="shared" si="35"/>
        <v/>
      </c>
      <c r="AA89" s="26" t="s">
        <v>149</v>
      </c>
      <c r="AB89" s="26">
        <v>11.5</v>
      </c>
      <c r="AD89" s="26" t="s">
        <v>604</v>
      </c>
      <c r="AE89" s="26" t="s">
        <v>463</v>
      </c>
      <c r="AG89" s="26" t="s">
        <v>319</v>
      </c>
      <c r="AL89" s="27">
        <f t="shared" si="23"/>
        <v>0</v>
      </c>
      <c r="AM89" s="27">
        <f t="shared" si="36"/>
        <v>0</v>
      </c>
      <c r="AN89" s="27">
        <f t="shared" si="37"/>
        <v>0</v>
      </c>
      <c r="AO89" s="27" t="str">
        <f t="shared" si="24"/>
        <v>0</v>
      </c>
      <c r="AP89" s="27" t="str">
        <f t="shared" si="25"/>
        <v>0</v>
      </c>
      <c r="AQ89" s="27" t="str">
        <f t="shared" si="26"/>
        <v>0</v>
      </c>
      <c r="AR89" s="27" t="str">
        <f t="shared" si="27"/>
        <v>0</v>
      </c>
      <c r="AT89" s="7" t="str">
        <f t="shared" si="38"/>
        <v/>
      </c>
    </row>
    <row r="90" spans="1:46" x14ac:dyDescent="0.2">
      <c r="A90" s="9">
        <v>73</v>
      </c>
      <c r="B90" s="2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2"/>
      <c r="Q90" s="14"/>
      <c r="R90" s="35">
        <f t="shared" si="28"/>
        <v>0</v>
      </c>
      <c r="S90" s="24">
        <f t="shared" si="29"/>
        <v>0</v>
      </c>
      <c r="T90" s="24">
        <f t="shared" si="30"/>
        <v>0</v>
      </c>
      <c r="U90" s="24" t="e">
        <f t="shared" si="31"/>
        <v>#VALUE!</v>
      </c>
      <c r="V90" s="24" t="str">
        <f t="shared" si="32"/>
        <v/>
      </c>
      <c r="W90" s="37"/>
      <c r="X90" s="35">
        <f t="shared" si="33"/>
        <v>0</v>
      </c>
      <c r="Y90" s="35" t="e">
        <f t="shared" si="34"/>
        <v>#VALUE!</v>
      </c>
      <c r="Z90" s="35" t="str">
        <f t="shared" si="35"/>
        <v/>
      </c>
      <c r="AA90" s="26" t="s">
        <v>140</v>
      </c>
      <c r="AB90" s="26">
        <v>9.6999999999999993</v>
      </c>
      <c r="AD90" s="26" t="s">
        <v>605</v>
      </c>
      <c r="AE90" s="26" t="s">
        <v>464</v>
      </c>
      <c r="AG90" s="26" t="s">
        <v>320</v>
      </c>
      <c r="AL90" s="27">
        <f t="shared" si="23"/>
        <v>0</v>
      </c>
      <c r="AM90" s="27">
        <f t="shared" si="36"/>
        <v>0</v>
      </c>
      <c r="AN90" s="27">
        <f t="shared" si="37"/>
        <v>0</v>
      </c>
      <c r="AO90" s="27" t="str">
        <f t="shared" si="24"/>
        <v>0</v>
      </c>
      <c r="AP90" s="27" t="str">
        <f t="shared" si="25"/>
        <v>0</v>
      </c>
      <c r="AQ90" s="27" t="str">
        <f t="shared" si="26"/>
        <v>0</v>
      </c>
      <c r="AR90" s="27" t="str">
        <f t="shared" si="27"/>
        <v>0</v>
      </c>
      <c r="AT90" s="7" t="str">
        <f t="shared" si="38"/>
        <v/>
      </c>
    </row>
    <row r="91" spans="1:46" x14ac:dyDescent="0.2">
      <c r="A91" s="9">
        <v>74</v>
      </c>
      <c r="B91" s="20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2"/>
      <c r="Q91" s="14"/>
      <c r="R91" s="35">
        <f t="shared" si="28"/>
        <v>0</v>
      </c>
      <c r="S91" s="24">
        <f t="shared" si="29"/>
        <v>0</v>
      </c>
      <c r="T91" s="24">
        <f t="shared" si="30"/>
        <v>0</v>
      </c>
      <c r="U91" s="24" t="e">
        <f t="shared" si="31"/>
        <v>#VALUE!</v>
      </c>
      <c r="V91" s="24" t="str">
        <f t="shared" si="32"/>
        <v/>
      </c>
      <c r="W91" s="37"/>
      <c r="X91" s="35">
        <f t="shared" si="33"/>
        <v>0</v>
      </c>
      <c r="Y91" s="35" t="e">
        <f t="shared" si="34"/>
        <v>#VALUE!</v>
      </c>
      <c r="Z91" s="35" t="str">
        <f t="shared" si="35"/>
        <v/>
      </c>
      <c r="AA91" s="26" t="s">
        <v>141</v>
      </c>
      <c r="AB91" s="26">
        <v>9.6999999999999993</v>
      </c>
      <c r="AD91" s="26" t="s">
        <v>606</v>
      </c>
      <c r="AE91" s="26" t="s">
        <v>465</v>
      </c>
      <c r="AG91" s="26" t="s">
        <v>321</v>
      </c>
      <c r="AL91" s="27">
        <f t="shared" si="23"/>
        <v>0</v>
      </c>
      <c r="AM91" s="27">
        <f t="shared" si="36"/>
        <v>0</v>
      </c>
      <c r="AN91" s="27">
        <f t="shared" si="37"/>
        <v>0</v>
      </c>
      <c r="AO91" s="27" t="str">
        <f t="shared" si="24"/>
        <v>0</v>
      </c>
      <c r="AP91" s="27" t="str">
        <f t="shared" si="25"/>
        <v>0</v>
      </c>
      <c r="AQ91" s="27" t="str">
        <f t="shared" si="26"/>
        <v>0</v>
      </c>
      <c r="AR91" s="27" t="str">
        <f t="shared" si="27"/>
        <v>0</v>
      </c>
      <c r="AT91" s="7" t="str">
        <f t="shared" si="38"/>
        <v/>
      </c>
    </row>
    <row r="92" spans="1:46" x14ac:dyDescent="0.2">
      <c r="A92" s="9">
        <v>75</v>
      </c>
      <c r="B92" s="20"/>
      <c r="C92" s="2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2"/>
      <c r="Q92" s="14"/>
      <c r="R92" s="35">
        <f t="shared" si="28"/>
        <v>0</v>
      </c>
      <c r="S92" s="24">
        <f t="shared" si="29"/>
        <v>0</v>
      </c>
      <c r="T92" s="24">
        <f t="shared" si="30"/>
        <v>0</v>
      </c>
      <c r="U92" s="24" t="e">
        <f t="shared" si="31"/>
        <v>#VALUE!</v>
      </c>
      <c r="V92" s="24" t="str">
        <f t="shared" si="32"/>
        <v/>
      </c>
      <c r="W92" s="37"/>
      <c r="X92" s="35">
        <f t="shared" si="33"/>
        <v>0</v>
      </c>
      <c r="Y92" s="35" t="e">
        <f t="shared" si="34"/>
        <v>#VALUE!</v>
      </c>
      <c r="Z92" s="35" t="str">
        <f t="shared" si="35"/>
        <v/>
      </c>
      <c r="AA92" s="26" t="s">
        <v>159</v>
      </c>
      <c r="AB92" s="26">
        <v>11.5</v>
      </c>
      <c r="AD92" s="26" t="s">
        <v>607</v>
      </c>
      <c r="AE92" s="26" t="s">
        <v>466</v>
      </c>
      <c r="AG92" s="26" t="s">
        <v>322</v>
      </c>
      <c r="AL92" s="27">
        <f t="shared" si="23"/>
        <v>0</v>
      </c>
      <c r="AM92" s="27">
        <f t="shared" si="36"/>
        <v>0</v>
      </c>
      <c r="AN92" s="27">
        <f t="shared" si="37"/>
        <v>0</v>
      </c>
      <c r="AO92" s="27" t="str">
        <f t="shared" si="24"/>
        <v>0</v>
      </c>
      <c r="AP92" s="27" t="str">
        <f t="shared" si="25"/>
        <v>0</v>
      </c>
      <c r="AQ92" s="27" t="str">
        <f t="shared" si="26"/>
        <v>0</v>
      </c>
      <c r="AR92" s="27" t="str">
        <f t="shared" si="27"/>
        <v>0</v>
      </c>
      <c r="AT92" s="7" t="str">
        <f t="shared" si="38"/>
        <v/>
      </c>
    </row>
    <row r="93" spans="1:46" x14ac:dyDescent="0.2">
      <c r="A93" s="9">
        <v>76</v>
      </c>
      <c r="B93" s="20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2"/>
      <c r="Q93" s="14"/>
      <c r="R93" s="35">
        <f t="shared" si="28"/>
        <v>0</v>
      </c>
      <c r="S93" s="24">
        <f t="shared" si="29"/>
        <v>0</v>
      </c>
      <c r="T93" s="24">
        <f t="shared" si="30"/>
        <v>0</v>
      </c>
      <c r="U93" s="24" t="e">
        <f t="shared" si="31"/>
        <v>#VALUE!</v>
      </c>
      <c r="V93" s="24" t="str">
        <f t="shared" si="32"/>
        <v/>
      </c>
      <c r="W93" s="37"/>
      <c r="X93" s="35">
        <f t="shared" si="33"/>
        <v>0</v>
      </c>
      <c r="Y93" s="35" t="e">
        <f t="shared" si="34"/>
        <v>#VALUE!</v>
      </c>
      <c r="Z93" s="35" t="str">
        <f t="shared" si="35"/>
        <v/>
      </c>
      <c r="AA93" s="26" t="s">
        <v>160</v>
      </c>
      <c r="AB93" s="26">
        <v>11.5</v>
      </c>
      <c r="AD93" s="26" t="s">
        <v>608</v>
      </c>
      <c r="AE93" s="26" t="s">
        <v>467</v>
      </c>
      <c r="AG93" s="26" t="s">
        <v>323</v>
      </c>
      <c r="AL93" s="27">
        <f t="shared" si="23"/>
        <v>0</v>
      </c>
      <c r="AM93" s="27">
        <f t="shared" si="36"/>
        <v>0</v>
      </c>
      <c r="AN93" s="27">
        <f t="shared" si="37"/>
        <v>0</v>
      </c>
      <c r="AO93" s="27" t="str">
        <f t="shared" si="24"/>
        <v>0</v>
      </c>
      <c r="AP93" s="27" t="str">
        <f t="shared" si="25"/>
        <v>0</v>
      </c>
      <c r="AQ93" s="27" t="str">
        <f t="shared" si="26"/>
        <v>0</v>
      </c>
      <c r="AR93" s="27" t="str">
        <f t="shared" si="27"/>
        <v>0</v>
      </c>
      <c r="AT93" s="7" t="str">
        <f t="shared" si="38"/>
        <v/>
      </c>
    </row>
    <row r="94" spans="1:46" x14ac:dyDescent="0.2">
      <c r="A94" s="9">
        <v>77</v>
      </c>
      <c r="B94" s="20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2"/>
      <c r="Q94" s="14"/>
      <c r="R94" s="35">
        <f t="shared" si="28"/>
        <v>0</v>
      </c>
      <c r="S94" s="24">
        <f t="shared" si="29"/>
        <v>0</v>
      </c>
      <c r="T94" s="24">
        <f t="shared" si="30"/>
        <v>0</v>
      </c>
      <c r="U94" s="24" t="e">
        <f t="shared" si="31"/>
        <v>#VALUE!</v>
      </c>
      <c r="V94" s="24" t="str">
        <f t="shared" si="32"/>
        <v/>
      </c>
      <c r="W94" s="37"/>
      <c r="X94" s="35">
        <f t="shared" si="33"/>
        <v>0</v>
      </c>
      <c r="Y94" s="35" t="e">
        <f t="shared" si="34"/>
        <v>#VALUE!</v>
      </c>
      <c r="Z94" s="35" t="str">
        <f t="shared" si="35"/>
        <v/>
      </c>
      <c r="AA94" s="26" t="s">
        <v>218</v>
      </c>
      <c r="AB94" s="26">
        <v>12.3</v>
      </c>
      <c r="AD94" s="26" t="s">
        <v>609</v>
      </c>
      <c r="AE94" s="26" t="s">
        <v>468</v>
      </c>
      <c r="AG94" s="26" t="s">
        <v>324</v>
      </c>
      <c r="AL94" s="27">
        <f t="shared" si="23"/>
        <v>0</v>
      </c>
      <c r="AM94" s="27">
        <f t="shared" si="36"/>
        <v>0</v>
      </c>
      <c r="AN94" s="27">
        <f t="shared" si="37"/>
        <v>0</v>
      </c>
      <c r="AO94" s="27" t="str">
        <f t="shared" si="24"/>
        <v>0</v>
      </c>
      <c r="AP94" s="27" t="str">
        <f t="shared" si="25"/>
        <v>0</v>
      </c>
      <c r="AQ94" s="27" t="str">
        <f t="shared" si="26"/>
        <v>0</v>
      </c>
      <c r="AR94" s="27" t="str">
        <f t="shared" si="27"/>
        <v>0</v>
      </c>
      <c r="AT94" s="7" t="str">
        <f t="shared" si="38"/>
        <v/>
      </c>
    </row>
    <row r="95" spans="1:46" x14ac:dyDescent="0.2">
      <c r="A95" s="9">
        <v>78</v>
      </c>
      <c r="B95" s="20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2"/>
      <c r="Q95" s="14"/>
      <c r="R95" s="35">
        <f t="shared" si="28"/>
        <v>0</v>
      </c>
      <c r="S95" s="24">
        <f t="shared" si="29"/>
        <v>0</v>
      </c>
      <c r="T95" s="24">
        <f t="shared" si="30"/>
        <v>0</v>
      </c>
      <c r="U95" s="24" t="e">
        <f t="shared" si="31"/>
        <v>#VALUE!</v>
      </c>
      <c r="V95" s="24" t="str">
        <f t="shared" si="32"/>
        <v/>
      </c>
      <c r="W95" s="37"/>
      <c r="X95" s="35">
        <f t="shared" si="33"/>
        <v>0</v>
      </c>
      <c r="Y95" s="35" t="e">
        <f t="shared" si="34"/>
        <v>#VALUE!</v>
      </c>
      <c r="Z95" s="35" t="str">
        <f t="shared" si="35"/>
        <v/>
      </c>
      <c r="AA95" s="26" t="s">
        <v>174</v>
      </c>
      <c r="AB95" s="26">
        <v>12</v>
      </c>
      <c r="AD95" s="26" t="s">
        <v>610</v>
      </c>
      <c r="AE95" s="26" t="s">
        <v>469</v>
      </c>
      <c r="AG95" s="26" t="s">
        <v>325</v>
      </c>
      <c r="AL95" s="27">
        <f t="shared" si="23"/>
        <v>0</v>
      </c>
      <c r="AM95" s="27">
        <f t="shared" si="36"/>
        <v>0</v>
      </c>
      <c r="AN95" s="27">
        <f t="shared" si="37"/>
        <v>0</v>
      </c>
      <c r="AO95" s="27" t="str">
        <f t="shared" si="24"/>
        <v>0</v>
      </c>
      <c r="AP95" s="27" t="str">
        <f t="shared" si="25"/>
        <v>0</v>
      </c>
      <c r="AQ95" s="27" t="str">
        <f t="shared" si="26"/>
        <v>0</v>
      </c>
      <c r="AR95" s="27" t="str">
        <f t="shared" si="27"/>
        <v>0</v>
      </c>
      <c r="AT95" s="7" t="str">
        <f t="shared" si="38"/>
        <v/>
      </c>
    </row>
    <row r="96" spans="1:46" x14ac:dyDescent="0.2">
      <c r="A96" s="9">
        <v>79</v>
      </c>
      <c r="B96" s="20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2"/>
      <c r="Q96" s="14"/>
      <c r="R96" s="35">
        <f t="shared" si="28"/>
        <v>0</v>
      </c>
      <c r="S96" s="24">
        <f t="shared" si="29"/>
        <v>0</v>
      </c>
      <c r="T96" s="24">
        <f t="shared" si="30"/>
        <v>0</v>
      </c>
      <c r="U96" s="24" t="e">
        <f t="shared" si="31"/>
        <v>#VALUE!</v>
      </c>
      <c r="V96" s="24" t="str">
        <f t="shared" si="32"/>
        <v/>
      </c>
      <c r="W96" s="37"/>
      <c r="X96" s="35">
        <f t="shared" si="33"/>
        <v>0</v>
      </c>
      <c r="Y96" s="35" t="e">
        <f t="shared" si="34"/>
        <v>#VALUE!</v>
      </c>
      <c r="Z96" s="35" t="str">
        <f t="shared" si="35"/>
        <v/>
      </c>
      <c r="AA96" s="26" t="s">
        <v>113</v>
      </c>
      <c r="AB96" s="26">
        <v>12.3</v>
      </c>
      <c r="AD96" s="26" t="s">
        <v>528</v>
      </c>
      <c r="AE96" s="26" t="s">
        <v>470</v>
      </c>
      <c r="AG96" s="26" t="s">
        <v>326</v>
      </c>
      <c r="AL96" s="27">
        <f t="shared" si="23"/>
        <v>0</v>
      </c>
      <c r="AM96" s="27">
        <f t="shared" si="36"/>
        <v>0</v>
      </c>
      <c r="AN96" s="27">
        <f t="shared" si="37"/>
        <v>0</v>
      </c>
      <c r="AO96" s="27" t="str">
        <f t="shared" si="24"/>
        <v>0</v>
      </c>
      <c r="AP96" s="27" t="str">
        <f t="shared" si="25"/>
        <v>0</v>
      </c>
      <c r="AQ96" s="27" t="str">
        <f t="shared" si="26"/>
        <v>0</v>
      </c>
      <c r="AR96" s="27" t="str">
        <f t="shared" si="27"/>
        <v>0</v>
      </c>
      <c r="AT96" s="7" t="str">
        <f t="shared" si="38"/>
        <v/>
      </c>
    </row>
    <row r="97" spans="1:46" x14ac:dyDescent="0.2">
      <c r="A97" s="9">
        <v>80</v>
      </c>
      <c r="B97" s="20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2"/>
      <c r="Q97" s="14"/>
      <c r="R97" s="35">
        <f t="shared" si="28"/>
        <v>0</v>
      </c>
      <c r="S97" s="24">
        <f t="shared" si="29"/>
        <v>0</v>
      </c>
      <c r="T97" s="24">
        <f t="shared" si="30"/>
        <v>0</v>
      </c>
      <c r="U97" s="24" t="e">
        <f t="shared" si="31"/>
        <v>#VALUE!</v>
      </c>
      <c r="V97" s="24" t="str">
        <f t="shared" si="32"/>
        <v/>
      </c>
      <c r="W97" s="37"/>
      <c r="X97" s="35">
        <f t="shared" si="33"/>
        <v>0</v>
      </c>
      <c r="Y97" s="35" t="e">
        <f t="shared" si="34"/>
        <v>#VALUE!</v>
      </c>
      <c r="Z97" s="35" t="str">
        <f t="shared" si="35"/>
        <v/>
      </c>
      <c r="AA97" s="26" t="s">
        <v>114</v>
      </c>
      <c r="AB97" s="26">
        <v>12.3</v>
      </c>
      <c r="AD97" s="26" t="s">
        <v>529</v>
      </c>
      <c r="AE97" s="26" t="s">
        <v>471</v>
      </c>
      <c r="AG97" s="26" t="s">
        <v>327</v>
      </c>
      <c r="AL97" s="27">
        <f t="shared" si="23"/>
        <v>0</v>
      </c>
      <c r="AM97" s="27">
        <f t="shared" si="36"/>
        <v>0</v>
      </c>
      <c r="AN97" s="27">
        <f t="shared" si="37"/>
        <v>0</v>
      </c>
      <c r="AO97" s="27" t="str">
        <f t="shared" si="24"/>
        <v>0</v>
      </c>
      <c r="AP97" s="27" t="str">
        <f t="shared" si="25"/>
        <v>0</v>
      </c>
      <c r="AQ97" s="27" t="str">
        <f t="shared" si="26"/>
        <v>0</v>
      </c>
      <c r="AR97" s="27" t="str">
        <f t="shared" si="27"/>
        <v>0</v>
      </c>
      <c r="AT97" s="7" t="str">
        <f t="shared" si="38"/>
        <v/>
      </c>
    </row>
    <row r="98" spans="1:46" x14ac:dyDescent="0.2">
      <c r="A98" s="9">
        <v>81</v>
      </c>
      <c r="B98" s="20"/>
      <c r="C98" s="2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2"/>
      <c r="Q98" s="14"/>
      <c r="R98" s="35">
        <f t="shared" si="28"/>
        <v>0</v>
      </c>
      <c r="S98" s="24">
        <f t="shared" si="29"/>
        <v>0</v>
      </c>
      <c r="T98" s="24">
        <f t="shared" si="30"/>
        <v>0</v>
      </c>
      <c r="U98" s="24" t="e">
        <f t="shared" si="31"/>
        <v>#VALUE!</v>
      </c>
      <c r="V98" s="24" t="str">
        <f t="shared" si="32"/>
        <v/>
      </c>
      <c r="W98" s="37"/>
      <c r="X98" s="35">
        <f t="shared" si="33"/>
        <v>0</v>
      </c>
      <c r="Y98" s="35" t="e">
        <f t="shared" si="34"/>
        <v>#VALUE!</v>
      </c>
      <c r="Z98" s="35" t="str">
        <f t="shared" si="35"/>
        <v/>
      </c>
      <c r="AA98" s="26" t="s">
        <v>219</v>
      </c>
      <c r="AB98" s="26">
        <v>12.3</v>
      </c>
      <c r="AD98" s="26" t="s">
        <v>611</v>
      </c>
      <c r="AE98" s="26" t="s">
        <v>472</v>
      </c>
      <c r="AG98" s="26" t="s">
        <v>328</v>
      </c>
      <c r="AL98" s="27">
        <f t="shared" si="23"/>
        <v>0</v>
      </c>
      <c r="AM98" s="27">
        <f t="shared" si="36"/>
        <v>0</v>
      </c>
      <c r="AN98" s="27">
        <f t="shared" si="37"/>
        <v>0</v>
      </c>
      <c r="AO98" s="27" t="str">
        <f t="shared" si="24"/>
        <v>0</v>
      </c>
      <c r="AP98" s="27" t="str">
        <f t="shared" si="25"/>
        <v>0</v>
      </c>
      <c r="AQ98" s="27" t="str">
        <f t="shared" si="26"/>
        <v>0</v>
      </c>
      <c r="AR98" s="27" t="str">
        <f t="shared" si="27"/>
        <v>0</v>
      </c>
      <c r="AT98" s="7" t="str">
        <f t="shared" si="38"/>
        <v/>
      </c>
    </row>
    <row r="99" spans="1:46" x14ac:dyDescent="0.2">
      <c r="A99" s="9">
        <v>82</v>
      </c>
      <c r="B99" s="20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2"/>
      <c r="Q99" s="14"/>
      <c r="R99" s="35">
        <f t="shared" si="28"/>
        <v>0</v>
      </c>
      <c r="S99" s="24">
        <f t="shared" si="29"/>
        <v>0</v>
      </c>
      <c r="T99" s="24">
        <f t="shared" si="30"/>
        <v>0</v>
      </c>
      <c r="U99" s="24" t="e">
        <f t="shared" si="31"/>
        <v>#VALUE!</v>
      </c>
      <c r="V99" s="24" t="str">
        <f t="shared" si="32"/>
        <v/>
      </c>
      <c r="W99" s="37"/>
      <c r="X99" s="35">
        <f t="shared" si="33"/>
        <v>0</v>
      </c>
      <c r="Y99" s="35" t="e">
        <f t="shared" si="34"/>
        <v>#VALUE!</v>
      </c>
      <c r="Z99" s="35" t="str">
        <f t="shared" si="35"/>
        <v/>
      </c>
      <c r="AA99" s="26" t="s">
        <v>109</v>
      </c>
      <c r="AB99" s="26">
        <v>12.3</v>
      </c>
      <c r="AD99" s="26" t="s">
        <v>612</v>
      </c>
      <c r="AE99" s="26" t="s">
        <v>473</v>
      </c>
      <c r="AG99" s="26" t="s">
        <v>329</v>
      </c>
      <c r="AL99" s="27">
        <f t="shared" si="23"/>
        <v>0</v>
      </c>
      <c r="AM99" s="27">
        <f t="shared" si="36"/>
        <v>0</v>
      </c>
      <c r="AN99" s="27">
        <f t="shared" si="37"/>
        <v>0</v>
      </c>
      <c r="AO99" s="27" t="str">
        <f t="shared" si="24"/>
        <v>0</v>
      </c>
      <c r="AP99" s="27" t="str">
        <f t="shared" si="25"/>
        <v>0</v>
      </c>
      <c r="AQ99" s="27" t="str">
        <f t="shared" si="26"/>
        <v>0</v>
      </c>
      <c r="AR99" s="27" t="str">
        <f t="shared" si="27"/>
        <v>0</v>
      </c>
      <c r="AT99" s="7" t="str">
        <f t="shared" si="38"/>
        <v/>
      </c>
    </row>
    <row r="100" spans="1:46" x14ac:dyDescent="0.2">
      <c r="A100" s="9">
        <v>83</v>
      </c>
      <c r="B100" s="20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2"/>
      <c r="Q100" s="14"/>
      <c r="R100" s="35">
        <f t="shared" si="28"/>
        <v>0</v>
      </c>
      <c r="S100" s="24">
        <f t="shared" si="29"/>
        <v>0</v>
      </c>
      <c r="T100" s="24">
        <f t="shared" si="30"/>
        <v>0</v>
      </c>
      <c r="U100" s="24" t="e">
        <f t="shared" si="31"/>
        <v>#VALUE!</v>
      </c>
      <c r="V100" s="24" t="str">
        <f t="shared" si="32"/>
        <v/>
      </c>
      <c r="W100" s="37"/>
      <c r="X100" s="35">
        <f t="shared" si="33"/>
        <v>0</v>
      </c>
      <c r="Y100" s="35" t="e">
        <f t="shared" si="34"/>
        <v>#VALUE!</v>
      </c>
      <c r="Z100" s="35" t="str">
        <f t="shared" si="35"/>
        <v/>
      </c>
      <c r="AA100" s="26" t="s">
        <v>97</v>
      </c>
      <c r="AB100" s="26">
        <v>8.6999999999999993</v>
      </c>
      <c r="AD100" s="26" t="s">
        <v>530</v>
      </c>
      <c r="AE100" s="26" t="s">
        <v>474</v>
      </c>
      <c r="AG100" s="26" t="s">
        <v>330</v>
      </c>
      <c r="AL100" s="27">
        <f t="shared" si="23"/>
        <v>0</v>
      </c>
      <c r="AM100" s="27">
        <f t="shared" si="36"/>
        <v>0</v>
      </c>
      <c r="AN100" s="27">
        <f t="shared" si="37"/>
        <v>0</v>
      </c>
      <c r="AO100" s="27" t="str">
        <f t="shared" si="24"/>
        <v>0</v>
      </c>
      <c r="AP100" s="27" t="str">
        <f t="shared" si="25"/>
        <v>0</v>
      </c>
      <c r="AQ100" s="27" t="str">
        <f t="shared" si="26"/>
        <v>0</v>
      </c>
      <c r="AR100" s="27" t="str">
        <f t="shared" si="27"/>
        <v>0</v>
      </c>
      <c r="AT100" s="7" t="str">
        <f t="shared" si="38"/>
        <v/>
      </c>
    </row>
    <row r="101" spans="1:46" x14ac:dyDescent="0.2">
      <c r="A101" s="9">
        <v>84</v>
      </c>
      <c r="B101" s="20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2"/>
      <c r="Q101" s="14"/>
      <c r="R101" s="35">
        <f t="shared" si="28"/>
        <v>0</v>
      </c>
      <c r="S101" s="24">
        <f t="shared" si="29"/>
        <v>0</v>
      </c>
      <c r="T101" s="24">
        <f t="shared" si="30"/>
        <v>0</v>
      </c>
      <c r="U101" s="24" t="e">
        <f t="shared" si="31"/>
        <v>#VALUE!</v>
      </c>
      <c r="V101" s="24" t="str">
        <f t="shared" si="32"/>
        <v/>
      </c>
      <c r="W101" s="37"/>
      <c r="X101" s="35">
        <f t="shared" si="33"/>
        <v>0</v>
      </c>
      <c r="Y101" s="35" t="e">
        <f t="shared" si="34"/>
        <v>#VALUE!</v>
      </c>
      <c r="Z101" s="35" t="str">
        <f t="shared" si="35"/>
        <v/>
      </c>
      <c r="AA101" s="26" t="s">
        <v>179</v>
      </c>
      <c r="AB101" s="26">
        <v>14.5</v>
      </c>
      <c r="AD101" s="26" t="s">
        <v>613</v>
      </c>
      <c r="AE101" s="26" t="s">
        <v>475</v>
      </c>
      <c r="AG101" s="26" t="s">
        <v>331</v>
      </c>
      <c r="AL101" s="27">
        <f t="shared" si="23"/>
        <v>0</v>
      </c>
      <c r="AM101" s="27">
        <f t="shared" si="36"/>
        <v>0</v>
      </c>
      <c r="AN101" s="27">
        <f t="shared" si="37"/>
        <v>0</v>
      </c>
      <c r="AO101" s="27" t="str">
        <f t="shared" si="24"/>
        <v>0</v>
      </c>
      <c r="AP101" s="27" t="str">
        <f t="shared" si="25"/>
        <v>0</v>
      </c>
      <c r="AQ101" s="27" t="str">
        <f t="shared" si="26"/>
        <v>0</v>
      </c>
      <c r="AR101" s="27" t="str">
        <f t="shared" si="27"/>
        <v>0</v>
      </c>
      <c r="AT101" s="7" t="str">
        <f t="shared" si="38"/>
        <v/>
      </c>
    </row>
    <row r="102" spans="1:46" x14ac:dyDescent="0.2">
      <c r="A102" s="9">
        <v>85</v>
      </c>
      <c r="B102" s="20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2"/>
      <c r="Q102" s="14"/>
      <c r="R102" s="35">
        <f t="shared" si="28"/>
        <v>0</v>
      </c>
      <c r="S102" s="24">
        <f t="shared" si="29"/>
        <v>0</v>
      </c>
      <c r="T102" s="24">
        <f t="shared" si="30"/>
        <v>0</v>
      </c>
      <c r="U102" s="24" t="e">
        <f t="shared" si="31"/>
        <v>#VALUE!</v>
      </c>
      <c r="V102" s="24" t="str">
        <f t="shared" si="32"/>
        <v/>
      </c>
      <c r="W102" s="37"/>
      <c r="X102" s="35">
        <f t="shared" si="33"/>
        <v>0</v>
      </c>
      <c r="Y102" s="35" t="e">
        <f t="shared" si="34"/>
        <v>#VALUE!</v>
      </c>
      <c r="Z102" s="35" t="str">
        <f t="shared" si="35"/>
        <v/>
      </c>
      <c r="AA102" s="26" t="s">
        <v>181</v>
      </c>
      <c r="AB102" s="26">
        <v>14.5</v>
      </c>
      <c r="AD102" s="26" t="s">
        <v>614</v>
      </c>
      <c r="AE102" s="26" t="s">
        <v>476</v>
      </c>
      <c r="AG102" s="26" t="s">
        <v>332</v>
      </c>
      <c r="AL102" s="27">
        <f t="shared" si="23"/>
        <v>0</v>
      </c>
      <c r="AM102" s="27">
        <f t="shared" si="36"/>
        <v>0</v>
      </c>
      <c r="AN102" s="27">
        <f t="shared" si="37"/>
        <v>0</v>
      </c>
      <c r="AO102" s="27" t="str">
        <f t="shared" si="24"/>
        <v>0</v>
      </c>
      <c r="AP102" s="27" t="str">
        <f t="shared" si="25"/>
        <v>0</v>
      </c>
      <c r="AQ102" s="27" t="str">
        <f t="shared" si="26"/>
        <v>0</v>
      </c>
      <c r="AR102" s="27" t="str">
        <f t="shared" si="27"/>
        <v>0</v>
      </c>
      <c r="AT102" s="7" t="str">
        <f t="shared" si="38"/>
        <v/>
      </c>
    </row>
    <row r="103" spans="1:46" x14ac:dyDescent="0.2">
      <c r="A103" s="9">
        <v>86</v>
      </c>
      <c r="B103" s="20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2"/>
      <c r="Q103" s="14"/>
      <c r="R103" s="35">
        <f t="shared" si="28"/>
        <v>0</v>
      </c>
      <c r="S103" s="24">
        <f t="shared" si="29"/>
        <v>0</v>
      </c>
      <c r="T103" s="24">
        <f t="shared" si="30"/>
        <v>0</v>
      </c>
      <c r="U103" s="24" t="e">
        <f t="shared" si="31"/>
        <v>#VALUE!</v>
      </c>
      <c r="V103" s="24" t="str">
        <f t="shared" si="32"/>
        <v/>
      </c>
      <c r="W103" s="37"/>
      <c r="X103" s="35">
        <f t="shared" si="33"/>
        <v>0</v>
      </c>
      <c r="Y103" s="35" t="e">
        <f t="shared" si="34"/>
        <v>#VALUE!</v>
      </c>
      <c r="Z103" s="35" t="str">
        <f t="shared" si="35"/>
        <v/>
      </c>
      <c r="AA103" s="26" t="s">
        <v>180</v>
      </c>
      <c r="AB103" s="26">
        <v>14.5</v>
      </c>
      <c r="AD103" s="26" t="s">
        <v>615</v>
      </c>
      <c r="AE103" s="26" t="s">
        <v>477</v>
      </c>
      <c r="AG103" s="26" t="s">
        <v>333</v>
      </c>
      <c r="AL103" s="27">
        <f t="shared" si="23"/>
        <v>0</v>
      </c>
      <c r="AM103" s="27">
        <f t="shared" si="36"/>
        <v>0</v>
      </c>
      <c r="AN103" s="27">
        <f t="shared" si="37"/>
        <v>0</v>
      </c>
      <c r="AO103" s="27" t="str">
        <f t="shared" si="24"/>
        <v>0</v>
      </c>
      <c r="AP103" s="27" t="str">
        <f t="shared" si="25"/>
        <v>0</v>
      </c>
      <c r="AQ103" s="27" t="str">
        <f t="shared" si="26"/>
        <v>0</v>
      </c>
      <c r="AR103" s="27" t="str">
        <f t="shared" si="27"/>
        <v>0</v>
      </c>
      <c r="AT103" s="7" t="str">
        <f t="shared" si="38"/>
        <v/>
      </c>
    </row>
    <row r="104" spans="1:46" x14ac:dyDescent="0.2">
      <c r="A104" s="9">
        <v>87</v>
      </c>
      <c r="B104" s="20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2"/>
      <c r="Q104" s="14"/>
      <c r="R104" s="35">
        <f t="shared" si="28"/>
        <v>0</v>
      </c>
      <c r="S104" s="24">
        <f t="shared" si="29"/>
        <v>0</v>
      </c>
      <c r="T104" s="24">
        <f t="shared" si="30"/>
        <v>0</v>
      </c>
      <c r="U104" s="24" t="e">
        <f t="shared" si="31"/>
        <v>#VALUE!</v>
      </c>
      <c r="V104" s="24" t="str">
        <f t="shared" si="32"/>
        <v/>
      </c>
      <c r="W104" s="37"/>
      <c r="X104" s="35">
        <f t="shared" si="33"/>
        <v>0</v>
      </c>
      <c r="Y104" s="35" t="e">
        <f t="shared" si="34"/>
        <v>#VALUE!</v>
      </c>
      <c r="Z104" s="35" t="str">
        <f t="shared" si="35"/>
        <v/>
      </c>
      <c r="AA104" s="26" t="s">
        <v>182</v>
      </c>
      <c r="AB104" s="26">
        <v>14.5</v>
      </c>
      <c r="AD104" s="26" t="s">
        <v>616</v>
      </c>
      <c r="AE104" s="26" t="s">
        <v>478</v>
      </c>
      <c r="AG104" s="26" t="s">
        <v>334</v>
      </c>
      <c r="AL104" s="27">
        <f t="shared" si="23"/>
        <v>0</v>
      </c>
      <c r="AM104" s="27">
        <f t="shared" si="36"/>
        <v>0</v>
      </c>
      <c r="AN104" s="27">
        <f t="shared" si="37"/>
        <v>0</v>
      </c>
      <c r="AO104" s="27" t="str">
        <f t="shared" si="24"/>
        <v>0</v>
      </c>
      <c r="AP104" s="27" t="str">
        <f t="shared" si="25"/>
        <v>0</v>
      </c>
      <c r="AQ104" s="27" t="str">
        <f t="shared" si="26"/>
        <v>0</v>
      </c>
      <c r="AR104" s="27" t="str">
        <f t="shared" si="27"/>
        <v>0</v>
      </c>
      <c r="AT104" s="7" t="str">
        <f t="shared" si="38"/>
        <v/>
      </c>
    </row>
    <row r="105" spans="1:46" x14ac:dyDescent="0.2">
      <c r="A105" s="9">
        <v>88</v>
      </c>
      <c r="B105" s="20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2"/>
      <c r="Q105" s="14"/>
      <c r="R105" s="35">
        <f t="shared" si="28"/>
        <v>0</v>
      </c>
      <c r="S105" s="24">
        <f t="shared" si="29"/>
        <v>0</v>
      </c>
      <c r="T105" s="24">
        <f t="shared" si="30"/>
        <v>0</v>
      </c>
      <c r="U105" s="24" t="e">
        <f t="shared" si="31"/>
        <v>#VALUE!</v>
      </c>
      <c r="V105" s="24" t="str">
        <f t="shared" si="32"/>
        <v/>
      </c>
      <c r="W105" s="37"/>
      <c r="X105" s="35">
        <f t="shared" si="33"/>
        <v>0</v>
      </c>
      <c r="Y105" s="35" t="e">
        <f t="shared" si="34"/>
        <v>#VALUE!</v>
      </c>
      <c r="Z105" s="35" t="str">
        <f t="shared" si="35"/>
        <v/>
      </c>
      <c r="AA105" s="26" t="s">
        <v>123</v>
      </c>
      <c r="AB105" s="26">
        <v>8.6999999999999993</v>
      </c>
      <c r="AD105" s="26" t="s">
        <v>531</v>
      </c>
      <c r="AE105" s="26" t="s">
        <v>479</v>
      </c>
      <c r="AG105" s="26" t="s">
        <v>335</v>
      </c>
      <c r="AL105" s="27">
        <f t="shared" si="23"/>
        <v>0</v>
      </c>
      <c r="AM105" s="27">
        <f t="shared" si="36"/>
        <v>0</v>
      </c>
      <c r="AN105" s="27">
        <f t="shared" si="37"/>
        <v>0</v>
      </c>
      <c r="AO105" s="27" t="str">
        <f t="shared" si="24"/>
        <v>0</v>
      </c>
      <c r="AP105" s="27" t="str">
        <f t="shared" si="25"/>
        <v>0</v>
      </c>
      <c r="AQ105" s="27" t="str">
        <f t="shared" si="26"/>
        <v>0</v>
      </c>
      <c r="AR105" s="27" t="str">
        <f t="shared" si="27"/>
        <v>0</v>
      </c>
      <c r="AT105" s="7" t="str">
        <f t="shared" si="38"/>
        <v/>
      </c>
    </row>
    <row r="106" spans="1:46" x14ac:dyDescent="0.2">
      <c r="A106" s="9">
        <v>89</v>
      </c>
      <c r="B106" s="20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2"/>
      <c r="Q106" s="14"/>
      <c r="R106" s="35">
        <f t="shared" si="28"/>
        <v>0</v>
      </c>
      <c r="S106" s="24">
        <f t="shared" si="29"/>
        <v>0</v>
      </c>
      <c r="T106" s="24">
        <f t="shared" si="30"/>
        <v>0</v>
      </c>
      <c r="U106" s="24" t="e">
        <f t="shared" si="31"/>
        <v>#VALUE!</v>
      </c>
      <c r="V106" s="24" t="str">
        <f t="shared" si="32"/>
        <v/>
      </c>
      <c r="W106" s="37"/>
      <c r="X106" s="35">
        <f t="shared" si="33"/>
        <v>0</v>
      </c>
      <c r="Y106" s="35" t="e">
        <f t="shared" si="34"/>
        <v>#VALUE!</v>
      </c>
      <c r="Z106" s="35" t="str">
        <f t="shared" si="35"/>
        <v/>
      </c>
      <c r="AA106" s="26" t="s">
        <v>110</v>
      </c>
      <c r="AB106" s="26">
        <v>12.3</v>
      </c>
      <c r="AD106" s="26" t="s">
        <v>532</v>
      </c>
      <c r="AE106" s="26" t="s">
        <v>480</v>
      </c>
      <c r="AG106" s="26" t="s">
        <v>336</v>
      </c>
      <c r="AL106" s="27">
        <f t="shared" si="23"/>
        <v>0</v>
      </c>
      <c r="AM106" s="27">
        <f t="shared" si="36"/>
        <v>0</v>
      </c>
      <c r="AN106" s="27">
        <f t="shared" si="37"/>
        <v>0</v>
      </c>
      <c r="AO106" s="27" t="str">
        <f t="shared" si="24"/>
        <v>0</v>
      </c>
      <c r="AP106" s="27" t="str">
        <f t="shared" si="25"/>
        <v>0</v>
      </c>
      <c r="AQ106" s="27" t="str">
        <f t="shared" si="26"/>
        <v>0</v>
      </c>
      <c r="AR106" s="27" t="str">
        <f t="shared" si="27"/>
        <v>0</v>
      </c>
      <c r="AT106" s="7" t="str">
        <f t="shared" si="38"/>
        <v/>
      </c>
    </row>
    <row r="107" spans="1:46" x14ac:dyDescent="0.2">
      <c r="A107" s="9">
        <v>90</v>
      </c>
      <c r="B107" s="20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2"/>
      <c r="Q107" s="14"/>
      <c r="R107" s="35">
        <f t="shared" si="28"/>
        <v>0</v>
      </c>
      <c r="S107" s="24">
        <f t="shared" si="29"/>
        <v>0</v>
      </c>
      <c r="T107" s="24">
        <f t="shared" si="30"/>
        <v>0</v>
      </c>
      <c r="U107" s="24" t="e">
        <f t="shared" si="31"/>
        <v>#VALUE!</v>
      </c>
      <c r="V107" s="24" t="str">
        <f t="shared" si="32"/>
        <v/>
      </c>
      <c r="W107" s="37"/>
      <c r="X107" s="35">
        <f t="shared" si="33"/>
        <v>0</v>
      </c>
      <c r="Y107" s="35" t="e">
        <f t="shared" si="34"/>
        <v>#VALUE!</v>
      </c>
      <c r="Z107" s="35" t="str">
        <f t="shared" si="35"/>
        <v/>
      </c>
      <c r="AA107" s="26" t="s">
        <v>108</v>
      </c>
      <c r="AB107" s="26">
        <v>12.3</v>
      </c>
      <c r="AD107" s="26" t="s">
        <v>533</v>
      </c>
      <c r="AE107" s="26" t="s">
        <v>481</v>
      </c>
      <c r="AG107" s="26" t="s">
        <v>337</v>
      </c>
      <c r="AL107" s="27">
        <f t="shared" si="23"/>
        <v>0</v>
      </c>
      <c r="AM107" s="27">
        <f t="shared" si="36"/>
        <v>0</v>
      </c>
      <c r="AN107" s="27">
        <f t="shared" si="37"/>
        <v>0</v>
      </c>
      <c r="AO107" s="27" t="str">
        <f t="shared" si="24"/>
        <v>0</v>
      </c>
      <c r="AP107" s="27" t="str">
        <f t="shared" si="25"/>
        <v>0</v>
      </c>
      <c r="AQ107" s="27" t="str">
        <f t="shared" si="26"/>
        <v>0</v>
      </c>
      <c r="AR107" s="27" t="str">
        <f t="shared" si="27"/>
        <v>0</v>
      </c>
      <c r="AT107" s="7" t="str">
        <f t="shared" si="38"/>
        <v/>
      </c>
    </row>
    <row r="108" spans="1:46" x14ac:dyDescent="0.2">
      <c r="A108" s="9">
        <v>91</v>
      </c>
      <c r="B108" s="20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2"/>
      <c r="Q108" s="14"/>
      <c r="R108" s="35">
        <f t="shared" si="28"/>
        <v>0</v>
      </c>
      <c r="S108" s="24">
        <f t="shared" si="29"/>
        <v>0</v>
      </c>
      <c r="T108" s="24">
        <f t="shared" si="30"/>
        <v>0</v>
      </c>
      <c r="U108" s="24" t="e">
        <f t="shared" si="31"/>
        <v>#VALUE!</v>
      </c>
      <c r="V108" s="24" t="str">
        <f t="shared" si="32"/>
        <v/>
      </c>
      <c r="W108" s="37"/>
      <c r="X108" s="35">
        <f t="shared" si="33"/>
        <v>0</v>
      </c>
      <c r="Y108" s="35" t="e">
        <f t="shared" si="34"/>
        <v>#VALUE!</v>
      </c>
      <c r="Z108" s="35" t="str">
        <f t="shared" si="35"/>
        <v/>
      </c>
      <c r="AA108" s="26" t="s">
        <v>104</v>
      </c>
      <c r="AB108" s="26">
        <v>8.4</v>
      </c>
      <c r="AD108" s="26" t="s">
        <v>534</v>
      </c>
      <c r="AE108" s="26" t="s">
        <v>482</v>
      </c>
      <c r="AG108" s="26" t="s">
        <v>338</v>
      </c>
      <c r="AL108" s="27">
        <f t="shared" si="23"/>
        <v>0</v>
      </c>
      <c r="AM108" s="27">
        <f t="shared" si="36"/>
        <v>0</v>
      </c>
      <c r="AN108" s="27">
        <f t="shared" si="37"/>
        <v>0</v>
      </c>
      <c r="AO108" s="27" t="str">
        <f t="shared" si="24"/>
        <v>0</v>
      </c>
      <c r="AP108" s="27" t="str">
        <f t="shared" si="25"/>
        <v>0</v>
      </c>
      <c r="AQ108" s="27" t="str">
        <f t="shared" si="26"/>
        <v>0</v>
      </c>
      <c r="AR108" s="27" t="str">
        <f t="shared" si="27"/>
        <v>0</v>
      </c>
      <c r="AT108" s="7" t="str">
        <f t="shared" si="38"/>
        <v/>
      </c>
    </row>
    <row r="109" spans="1:46" x14ac:dyDescent="0.2">
      <c r="A109" s="9">
        <v>92</v>
      </c>
      <c r="B109" s="20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2"/>
      <c r="Q109" s="14"/>
      <c r="R109" s="35">
        <f t="shared" si="28"/>
        <v>0</v>
      </c>
      <c r="S109" s="24">
        <f t="shared" si="29"/>
        <v>0</v>
      </c>
      <c r="T109" s="24">
        <f t="shared" si="30"/>
        <v>0</v>
      </c>
      <c r="U109" s="24" t="e">
        <f t="shared" si="31"/>
        <v>#VALUE!</v>
      </c>
      <c r="V109" s="24" t="str">
        <f t="shared" si="32"/>
        <v/>
      </c>
      <c r="W109" s="37"/>
      <c r="X109" s="35">
        <f t="shared" si="33"/>
        <v>0</v>
      </c>
      <c r="Y109" s="35" t="e">
        <f t="shared" si="34"/>
        <v>#VALUE!</v>
      </c>
      <c r="Z109" s="35" t="str">
        <f t="shared" si="35"/>
        <v/>
      </c>
      <c r="AA109" s="26" t="s">
        <v>220</v>
      </c>
      <c r="AB109" s="26">
        <v>12.3</v>
      </c>
      <c r="AD109" s="26" t="s">
        <v>535</v>
      </c>
      <c r="AE109" s="26" t="s">
        <v>483</v>
      </c>
      <c r="AG109" s="26" t="s">
        <v>339</v>
      </c>
      <c r="AL109" s="27">
        <f t="shared" si="23"/>
        <v>0</v>
      </c>
      <c r="AM109" s="27">
        <f t="shared" si="36"/>
        <v>0</v>
      </c>
      <c r="AN109" s="27">
        <f t="shared" si="37"/>
        <v>0</v>
      </c>
      <c r="AO109" s="27" t="str">
        <f t="shared" si="24"/>
        <v>0</v>
      </c>
      <c r="AP109" s="27" t="str">
        <f t="shared" si="25"/>
        <v>0</v>
      </c>
      <c r="AQ109" s="27" t="str">
        <f t="shared" si="26"/>
        <v>0</v>
      </c>
      <c r="AR109" s="27" t="str">
        <f t="shared" si="27"/>
        <v>0</v>
      </c>
      <c r="AT109" s="7" t="str">
        <f t="shared" si="38"/>
        <v/>
      </c>
    </row>
    <row r="110" spans="1:46" x14ac:dyDescent="0.2">
      <c r="A110" s="9">
        <v>93</v>
      </c>
      <c r="B110" s="20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2"/>
      <c r="Q110" s="14"/>
      <c r="R110" s="35">
        <f t="shared" si="28"/>
        <v>0</v>
      </c>
      <c r="S110" s="24">
        <f t="shared" si="29"/>
        <v>0</v>
      </c>
      <c r="T110" s="24">
        <f t="shared" si="30"/>
        <v>0</v>
      </c>
      <c r="U110" s="24" t="e">
        <f t="shared" si="31"/>
        <v>#VALUE!</v>
      </c>
      <c r="V110" s="24" t="str">
        <f t="shared" si="32"/>
        <v/>
      </c>
      <c r="W110" s="37"/>
      <c r="X110" s="35">
        <f t="shared" si="33"/>
        <v>0</v>
      </c>
      <c r="Y110" s="35" t="e">
        <f t="shared" si="34"/>
        <v>#VALUE!</v>
      </c>
      <c r="Z110" s="35" t="str">
        <f t="shared" si="35"/>
        <v/>
      </c>
      <c r="AA110" s="26" t="s">
        <v>98</v>
      </c>
      <c r="AB110" s="26">
        <v>8.4</v>
      </c>
      <c r="AD110" s="26" t="s">
        <v>617</v>
      </c>
      <c r="AE110" s="26" t="s">
        <v>484</v>
      </c>
      <c r="AG110" s="26" t="s">
        <v>340</v>
      </c>
      <c r="AL110" s="27">
        <f t="shared" si="23"/>
        <v>0</v>
      </c>
      <c r="AM110" s="27">
        <f t="shared" si="36"/>
        <v>0</v>
      </c>
      <c r="AN110" s="27">
        <f t="shared" si="37"/>
        <v>0</v>
      </c>
      <c r="AO110" s="27" t="str">
        <f t="shared" si="24"/>
        <v>0</v>
      </c>
      <c r="AP110" s="27" t="str">
        <f t="shared" si="25"/>
        <v>0</v>
      </c>
      <c r="AQ110" s="27" t="str">
        <f t="shared" si="26"/>
        <v>0</v>
      </c>
      <c r="AR110" s="27" t="str">
        <f t="shared" si="27"/>
        <v>0</v>
      </c>
      <c r="AT110" s="7" t="str">
        <f t="shared" si="38"/>
        <v/>
      </c>
    </row>
    <row r="111" spans="1:46" x14ac:dyDescent="0.2">
      <c r="A111" s="9">
        <v>94</v>
      </c>
      <c r="B111" s="20"/>
      <c r="C111" s="21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2"/>
      <c r="Q111" s="14"/>
      <c r="R111" s="35">
        <f t="shared" si="28"/>
        <v>0</v>
      </c>
      <c r="S111" s="24">
        <f t="shared" si="29"/>
        <v>0</v>
      </c>
      <c r="T111" s="24">
        <f t="shared" si="30"/>
        <v>0</v>
      </c>
      <c r="U111" s="24" t="e">
        <f t="shared" si="31"/>
        <v>#VALUE!</v>
      </c>
      <c r="V111" s="24" t="str">
        <f t="shared" si="32"/>
        <v/>
      </c>
      <c r="W111" s="37"/>
      <c r="X111" s="35">
        <f t="shared" si="33"/>
        <v>0</v>
      </c>
      <c r="Y111" s="35" t="e">
        <f t="shared" si="34"/>
        <v>#VALUE!</v>
      </c>
      <c r="Z111" s="35" t="str">
        <f t="shared" si="35"/>
        <v/>
      </c>
      <c r="AA111" s="26" t="s">
        <v>103</v>
      </c>
      <c r="AB111" s="26">
        <v>8.4</v>
      </c>
      <c r="AD111" s="26" t="s">
        <v>536</v>
      </c>
      <c r="AE111" s="26" t="s">
        <v>485</v>
      </c>
      <c r="AG111" s="26" t="s">
        <v>341</v>
      </c>
      <c r="AL111" s="27">
        <f t="shared" si="23"/>
        <v>0</v>
      </c>
      <c r="AM111" s="27">
        <f t="shared" si="36"/>
        <v>0</v>
      </c>
      <c r="AN111" s="27">
        <f t="shared" si="37"/>
        <v>0</v>
      </c>
      <c r="AO111" s="27" t="str">
        <f t="shared" si="24"/>
        <v>0</v>
      </c>
      <c r="AP111" s="27" t="str">
        <f t="shared" si="25"/>
        <v>0</v>
      </c>
      <c r="AQ111" s="27" t="str">
        <f t="shared" si="26"/>
        <v>0</v>
      </c>
      <c r="AR111" s="27" t="str">
        <f t="shared" si="27"/>
        <v>0</v>
      </c>
      <c r="AT111" s="7" t="str">
        <f t="shared" si="38"/>
        <v/>
      </c>
    </row>
    <row r="112" spans="1:46" x14ac:dyDescent="0.2">
      <c r="A112" s="9">
        <v>95</v>
      </c>
      <c r="B112" s="20"/>
      <c r="C112" s="21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2"/>
      <c r="Q112" s="14"/>
      <c r="R112" s="35">
        <f t="shared" si="28"/>
        <v>0</v>
      </c>
      <c r="S112" s="24">
        <f t="shared" si="29"/>
        <v>0</v>
      </c>
      <c r="T112" s="24">
        <f t="shared" si="30"/>
        <v>0</v>
      </c>
      <c r="U112" s="24" t="e">
        <f t="shared" si="31"/>
        <v>#VALUE!</v>
      </c>
      <c r="V112" s="24" t="str">
        <f t="shared" si="32"/>
        <v/>
      </c>
      <c r="W112" s="37"/>
      <c r="X112" s="35">
        <f t="shared" si="33"/>
        <v>0</v>
      </c>
      <c r="Y112" s="35" t="e">
        <f t="shared" si="34"/>
        <v>#VALUE!</v>
      </c>
      <c r="Z112" s="35" t="str">
        <f t="shared" si="35"/>
        <v/>
      </c>
      <c r="AA112" s="26" t="s">
        <v>142</v>
      </c>
      <c r="AB112" s="26">
        <v>9.6999999999999993</v>
      </c>
      <c r="AD112" s="26" t="s">
        <v>618</v>
      </c>
      <c r="AE112" s="26" t="s">
        <v>486</v>
      </c>
      <c r="AG112" s="26" t="s">
        <v>342</v>
      </c>
      <c r="AL112" s="27">
        <f t="shared" si="23"/>
        <v>0</v>
      </c>
      <c r="AM112" s="27">
        <f t="shared" si="36"/>
        <v>0</v>
      </c>
      <c r="AN112" s="27">
        <f t="shared" si="37"/>
        <v>0</v>
      </c>
      <c r="AO112" s="27" t="str">
        <f t="shared" si="24"/>
        <v>0</v>
      </c>
      <c r="AP112" s="27" t="str">
        <f t="shared" si="25"/>
        <v>0</v>
      </c>
      <c r="AQ112" s="27" t="str">
        <f t="shared" si="26"/>
        <v>0</v>
      </c>
      <c r="AR112" s="27" t="str">
        <f t="shared" si="27"/>
        <v>0</v>
      </c>
      <c r="AT112" s="7" t="str">
        <f t="shared" si="38"/>
        <v/>
      </c>
    </row>
    <row r="113" spans="1:46" x14ac:dyDescent="0.2">
      <c r="A113" s="9">
        <v>96</v>
      </c>
      <c r="B113" s="20"/>
      <c r="C113" s="21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2"/>
      <c r="Q113" s="14"/>
      <c r="R113" s="35">
        <f t="shared" si="28"/>
        <v>0</v>
      </c>
      <c r="S113" s="24">
        <f t="shared" si="29"/>
        <v>0</v>
      </c>
      <c r="T113" s="24">
        <f t="shared" si="30"/>
        <v>0</v>
      </c>
      <c r="U113" s="24" t="e">
        <f t="shared" si="31"/>
        <v>#VALUE!</v>
      </c>
      <c r="V113" s="24" t="str">
        <f t="shared" si="32"/>
        <v/>
      </c>
      <c r="W113" s="37"/>
      <c r="X113" s="35">
        <f t="shared" si="33"/>
        <v>0</v>
      </c>
      <c r="Y113" s="35" t="e">
        <f t="shared" si="34"/>
        <v>#VALUE!</v>
      </c>
      <c r="Z113" s="35" t="str">
        <f t="shared" si="35"/>
        <v/>
      </c>
      <c r="AA113" s="26" t="s">
        <v>143</v>
      </c>
      <c r="AB113" s="26">
        <v>9.6999999999999993</v>
      </c>
      <c r="AD113" s="26" t="s">
        <v>619</v>
      </c>
      <c r="AE113" s="26" t="s">
        <v>487</v>
      </c>
      <c r="AG113" s="26" t="s">
        <v>343</v>
      </c>
      <c r="AL113" s="27">
        <f t="shared" si="23"/>
        <v>0</v>
      </c>
      <c r="AM113" s="27">
        <f t="shared" si="36"/>
        <v>0</v>
      </c>
      <c r="AN113" s="27">
        <f t="shared" si="37"/>
        <v>0</v>
      </c>
      <c r="AO113" s="27" t="str">
        <f t="shared" si="24"/>
        <v>0</v>
      </c>
      <c r="AP113" s="27" t="str">
        <f t="shared" si="25"/>
        <v>0</v>
      </c>
      <c r="AQ113" s="27" t="str">
        <f t="shared" si="26"/>
        <v>0</v>
      </c>
      <c r="AR113" s="27" t="str">
        <f t="shared" si="27"/>
        <v>0</v>
      </c>
      <c r="AT113" s="7" t="str">
        <f t="shared" si="38"/>
        <v/>
      </c>
    </row>
    <row r="114" spans="1:46" x14ac:dyDescent="0.2">
      <c r="A114" s="9">
        <v>97</v>
      </c>
      <c r="B114" s="20"/>
      <c r="C114" s="21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2"/>
      <c r="Q114" s="14"/>
      <c r="R114" s="35">
        <f t="shared" si="28"/>
        <v>0</v>
      </c>
      <c r="S114" s="24">
        <f t="shared" si="29"/>
        <v>0</v>
      </c>
      <c r="T114" s="24">
        <f t="shared" si="30"/>
        <v>0</v>
      </c>
      <c r="U114" s="24" t="e">
        <f t="shared" si="31"/>
        <v>#VALUE!</v>
      </c>
      <c r="V114" s="24" t="str">
        <f t="shared" si="32"/>
        <v/>
      </c>
      <c r="W114" s="37"/>
      <c r="X114" s="35">
        <f t="shared" si="33"/>
        <v>0</v>
      </c>
      <c r="Y114" s="35" t="e">
        <f t="shared" si="34"/>
        <v>#VALUE!</v>
      </c>
      <c r="Z114" s="35" t="str">
        <f t="shared" si="35"/>
        <v/>
      </c>
      <c r="AA114" s="26" t="s">
        <v>221</v>
      </c>
      <c r="AB114" s="26">
        <v>12.3</v>
      </c>
      <c r="AD114" s="26" t="s">
        <v>620</v>
      </c>
      <c r="AE114" s="26" t="s">
        <v>488</v>
      </c>
      <c r="AG114" s="26" t="s">
        <v>344</v>
      </c>
      <c r="AL114" s="27">
        <f t="shared" si="23"/>
        <v>0</v>
      </c>
      <c r="AM114" s="27">
        <f t="shared" si="36"/>
        <v>0</v>
      </c>
      <c r="AN114" s="27">
        <f t="shared" si="37"/>
        <v>0</v>
      </c>
      <c r="AO114" s="27" t="str">
        <f t="shared" si="24"/>
        <v>0</v>
      </c>
      <c r="AP114" s="27" t="str">
        <f t="shared" si="25"/>
        <v>0</v>
      </c>
      <c r="AQ114" s="27" t="str">
        <f t="shared" si="26"/>
        <v>0</v>
      </c>
      <c r="AR114" s="27" t="str">
        <f t="shared" si="27"/>
        <v>0</v>
      </c>
      <c r="AT114" s="7" t="str">
        <f t="shared" si="38"/>
        <v/>
      </c>
    </row>
    <row r="115" spans="1:46" x14ac:dyDescent="0.2">
      <c r="A115" s="9">
        <v>98</v>
      </c>
      <c r="B115" s="20"/>
      <c r="C115" s="21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2"/>
      <c r="Q115" s="14"/>
      <c r="R115" s="35">
        <f t="shared" si="28"/>
        <v>0</v>
      </c>
      <c r="S115" s="24">
        <f t="shared" si="29"/>
        <v>0</v>
      </c>
      <c r="T115" s="24">
        <f t="shared" si="30"/>
        <v>0</v>
      </c>
      <c r="U115" s="24" t="e">
        <f t="shared" si="31"/>
        <v>#VALUE!</v>
      </c>
      <c r="V115" s="24" t="str">
        <f t="shared" si="32"/>
        <v/>
      </c>
      <c r="W115" s="37"/>
      <c r="X115" s="35">
        <f t="shared" si="33"/>
        <v>0</v>
      </c>
      <c r="Y115" s="35" t="e">
        <f t="shared" si="34"/>
        <v>#VALUE!</v>
      </c>
      <c r="Z115" s="35" t="str">
        <f t="shared" si="35"/>
        <v/>
      </c>
      <c r="AA115" s="26" t="s">
        <v>124</v>
      </c>
      <c r="AB115" s="26">
        <v>8.6999999999999993</v>
      </c>
      <c r="AD115" s="26" t="s">
        <v>537</v>
      </c>
      <c r="AE115" s="26" t="s">
        <v>489</v>
      </c>
      <c r="AG115" s="26" t="s">
        <v>345</v>
      </c>
      <c r="AL115" s="27">
        <f t="shared" si="23"/>
        <v>0</v>
      </c>
      <c r="AM115" s="27">
        <f t="shared" si="36"/>
        <v>0</v>
      </c>
      <c r="AN115" s="27">
        <f t="shared" si="37"/>
        <v>0</v>
      </c>
      <c r="AO115" s="27" t="str">
        <f t="shared" si="24"/>
        <v>0</v>
      </c>
      <c r="AP115" s="27" t="str">
        <f t="shared" si="25"/>
        <v>0</v>
      </c>
      <c r="AQ115" s="27" t="str">
        <f t="shared" si="26"/>
        <v>0</v>
      </c>
      <c r="AR115" s="27" t="str">
        <f t="shared" si="27"/>
        <v>0</v>
      </c>
      <c r="AT115" s="7" t="str">
        <f t="shared" si="38"/>
        <v/>
      </c>
    </row>
    <row r="116" spans="1:46" x14ac:dyDescent="0.2">
      <c r="A116" s="9">
        <v>99</v>
      </c>
      <c r="B116" s="2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2"/>
      <c r="Q116" s="14"/>
      <c r="R116" s="35">
        <f t="shared" si="28"/>
        <v>0</v>
      </c>
      <c r="S116" s="24">
        <f t="shared" si="29"/>
        <v>0</v>
      </c>
      <c r="T116" s="24">
        <f t="shared" si="30"/>
        <v>0</v>
      </c>
      <c r="U116" s="24" t="e">
        <f t="shared" si="31"/>
        <v>#VALUE!</v>
      </c>
      <c r="V116" s="24" t="str">
        <f t="shared" si="32"/>
        <v/>
      </c>
      <c r="W116" s="37"/>
      <c r="X116" s="35">
        <f t="shared" si="33"/>
        <v>0</v>
      </c>
      <c r="Y116" s="35" t="e">
        <f t="shared" si="34"/>
        <v>#VALUE!</v>
      </c>
      <c r="Z116" s="35" t="str">
        <f t="shared" si="35"/>
        <v/>
      </c>
      <c r="AA116" s="26" t="s">
        <v>131</v>
      </c>
      <c r="AB116" s="26">
        <v>9.6999999999999993</v>
      </c>
      <c r="AD116" s="26" t="s">
        <v>538</v>
      </c>
      <c r="AE116" s="26" t="s">
        <v>490</v>
      </c>
      <c r="AG116" s="26" t="s">
        <v>346</v>
      </c>
      <c r="AL116" s="27">
        <f t="shared" si="23"/>
        <v>0</v>
      </c>
      <c r="AM116" s="27">
        <f t="shared" si="36"/>
        <v>0</v>
      </c>
      <c r="AN116" s="27">
        <f t="shared" si="37"/>
        <v>0</v>
      </c>
      <c r="AO116" s="27" t="str">
        <f t="shared" si="24"/>
        <v>0</v>
      </c>
      <c r="AP116" s="27" t="str">
        <f t="shared" si="25"/>
        <v>0</v>
      </c>
      <c r="AQ116" s="27" t="str">
        <f t="shared" si="26"/>
        <v>0</v>
      </c>
      <c r="AR116" s="27" t="str">
        <f t="shared" si="27"/>
        <v>0</v>
      </c>
      <c r="AT116" s="7" t="str">
        <f t="shared" si="38"/>
        <v/>
      </c>
    </row>
    <row r="117" spans="1:46" x14ac:dyDescent="0.2">
      <c r="A117" s="9">
        <v>100</v>
      </c>
      <c r="B117" s="2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2"/>
      <c r="Q117" s="14"/>
      <c r="R117" s="35">
        <f t="shared" si="28"/>
        <v>0</v>
      </c>
      <c r="S117" s="24">
        <f t="shared" si="29"/>
        <v>0</v>
      </c>
      <c r="T117" s="24">
        <f t="shared" si="30"/>
        <v>0</v>
      </c>
      <c r="U117" s="24" t="e">
        <f t="shared" si="31"/>
        <v>#VALUE!</v>
      </c>
      <c r="V117" s="24" t="str">
        <f t="shared" si="32"/>
        <v/>
      </c>
      <c r="W117" s="37"/>
      <c r="X117" s="35">
        <f t="shared" si="33"/>
        <v>0</v>
      </c>
      <c r="Y117" s="35" t="e">
        <f t="shared" si="34"/>
        <v>#VALUE!</v>
      </c>
      <c r="Z117" s="35" t="str">
        <f t="shared" si="35"/>
        <v/>
      </c>
      <c r="AA117" s="26" t="s">
        <v>125</v>
      </c>
      <c r="AB117" s="26">
        <v>8.6999999999999993</v>
      </c>
      <c r="AD117" s="26" t="s">
        <v>539</v>
      </c>
      <c r="AE117" s="26" t="s">
        <v>491</v>
      </c>
      <c r="AG117" s="26" t="s">
        <v>347</v>
      </c>
      <c r="AL117" s="27">
        <f t="shared" si="23"/>
        <v>0</v>
      </c>
      <c r="AM117" s="27">
        <f t="shared" si="36"/>
        <v>0</v>
      </c>
      <c r="AN117" s="27">
        <f t="shared" si="37"/>
        <v>0</v>
      </c>
      <c r="AO117" s="27" t="str">
        <f t="shared" si="24"/>
        <v>0</v>
      </c>
      <c r="AP117" s="27" t="str">
        <f t="shared" si="25"/>
        <v>0</v>
      </c>
      <c r="AQ117" s="27" t="str">
        <f t="shared" si="26"/>
        <v>0</v>
      </c>
      <c r="AR117" s="27" t="str">
        <f t="shared" si="27"/>
        <v>0</v>
      </c>
      <c r="AT117" s="7" t="str">
        <f t="shared" si="38"/>
        <v/>
      </c>
    </row>
    <row r="118" spans="1:46" x14ac:dyDescent="0.2">
      <c r="R118" s="26">
        <f>SUM(R18:R117)</f>
        <v>10.880000000000003</v>
      </c>
      <c r="V118" s="24"/>
      <c r="X118" s="26">
        <f>SUM(X18:X117)</f>
        <v>0</v>
      </c>
      <c r="Z118" s="35"/>
      <c r="AA118" s="26" t="s">
        <v>222</v>
      </c>
      <c r="AB118" s="26">
        <v>11.5</v>
      </c>
      <c r="AD118" s="26" t="s">
        <v>540</v>
      </c>
      <c r="AE118" s="26" t="s">
        <v>492</v>
      </c>
      <c r="AG118" s="26" t="s">
        <v>348</v>
      </c>
      <c r="AL118" s="27">
        <f>SUM(AL18:AL117)</f>
        <v>1</v>
      </c>
      <c r="AN118" s="27">
        <f>SUM(AN18:AN117)</f>
        <v>3.2</v>
      </c>
      <c r="AT118" s="7">
        <f>SUM(AT18:AT117)</f>
        <v>1.5</v>
      </c>
    </row>
    <row r="119" spans="1:46" x14ac:dyDescent="0.2">
      <c r="V119" s="24"/>
      <c r="Z119" s="35"/>
      <c r="AA119" s="26" t="s">
        <v>223</v>
      </c>
      <c r="AB119" s="26">
        <v>11.5</v>
      </c>
      <c r="AD119" s="26" t="s">
        <v>621</v>
      </c>
      <c r="AE119" s="26" t="s">
        <v>493</v>
      </c>
      <c r="AG119" s="26" t="s">
        <v>349</v>
      </c>
    </row>
    <row r="120" spans="1:46" x14ac:dyDescent="0.2">
      <c r="V120" s="24"/>
      <c r="Z120" s="35"/>
      <c r="AA120" s="26" t="s">
        <v>126</v>
      </c>
      <c r="AB120" s="26">
        <v>8.6999999999999993</v>
      </c>
      <c r="AD120" s="26" t="s">
        <v>622</v>
      </c>
      <c r="AE120" s="26" t="s">
        <v>494</v>
      </c>
      <c r="AG120" s="26" t="s">
        <v>350</v>
      </c>
    </row>
    <row r="121" spans="1:46" x14ac:dyDescent="0.2">
      <c r="Z121" s="35"/>
      <c r="AA121" s="26" t="s">
        <v>92</v>
      </c>
      <c r="AB121" s="26">
        <v>8.4</v>
      </c>
      <c r="AD121" s="26" t="s">
        <v>541</v>
      </c>
      <c r="AE121" s="26" t="s">
        <v>495</v>
      </c>
      <c r="AG121" s="26" t="s">
        <v>351</v>
      </c>
    </row>
    <row r="122" spans="1:46" x14ac:dyDescent="0.2">
      <c r="Z122" s="35"/>
      <c r="AA122" s="26" t="s">
        <v>224</v>
      </c>
      <c r="AB122" s="26">
        <v>12.3</v>
      </c>
      <c r="AD122" s="26" t="s">
        <v>542</v>
      </c>
      <c r="AE122" s="26" t="s">
        <v>496</v>
      </c>
      <c r="AG122" s="26" t="s">
        <v>352</v>
      </c>
    </row>
    <row r="123" spans="1:46" x14ac:dyDescent="0.2">
      <c r="Z123" s="35"/>
      <c r="AA123" s="26" t="s">
        <v>225</v>
      </c>
      <c r="AB123" s="26">
        <v>12.3</v>
      </c>
      <c r="AD123" s="26" t="s">
        <v>623</v>
      </c>
      <c r="AE123" s="26" t="s">
        <v>497</v>
      </c>
      <c r="AG123" s="26" t="s">
        <v>353</v>
      </c>
    </row>
    <row r="124" spans="1:46" x14ac:dyDescent="0.2">
      <c r="Z124" s="35"/>
      <c r="AA124" s="26" t="s">
        <v>226</v>
      </c>
      <c r="AB124" s="26">
        <v>12.3</v>
      </c>
      <c r="AD124" s="26" t="s">
        <v>624</v>
      </c>
      <c r="AE124" s="26" t="s">
        <v>498</v>
      </c>
      <c r="AG124" s="26" t="s">
        <v>354</v>
      </c>
    </row>
    <row r="125" spans="1:46" x14ac:dyDescent="0.2">
      <c r="Z125" s="35"/>
      <c r="AA125" s="26" t="s">
        <v>173</v>
      </c>
      <c r="AB125" s="26">
        <v>12</v>
      </c>
      <c r="AD125" s="26" t="s">
        <v>625</v>
      </c>
      <c r="AE125" s="26" t="s">
        <v>499</v>
      </c>
      <c r="AG125" s="26" t="s">
        <v>355</v>
      </c>
    </row>
    <row r="126" spans="1:46" x14ac:dyDescent="0.2">
      <c r="Z126" s="35"/>
      <c r="AA126" s="26" t="s">
        <v>93</v>
      </c>
      <c r="AB126" s="26">
        <v>8.4</v>
      </c>
      <c r="AD126" s="26" t="s">
        <v>626</v>
      </c>
      <c r="AE126" s="26" t="s">
        <v>500</v>
      </c>
      <c r="AG126" s="26" t="s">
        <v>356</v>
      </c>
    </row>
    <row r="127" spans="1:46" x14ac:dyDescent="0.2">
      <c r="Z127" s="35"/>
      <c r="AA127" s="26" t="s">
        <v>156</v>
      </c>
      <c r="AB127" s="26">
        <v>11.5</v>
      </c>
      <c r="AD127" s="26" t="s">
        <v>543</v>
      </c>
      <c r="AE127" s="26" t="s">
        <v>501</v>
      </c>
      <c r="AG127" s="26" t="s">
        <v>357</v>
      </c>
    </row>
    <row r="128" spans="1:46" x14ac:dyDescent="0.2">
      <c r="Z128" s="35"/>
      <c r="AA128" s="26" t="s">
        <v>227</v>
      </c>
      <c r="AB128" s="26">
        <v>12</v>
      </c>
      <c r="AD128" s="26" t="s">
        <v>544</v>
      </c>
      <c r="AE128" s="26" t="s">
        <v>502</v>
      </c>
      <c r="AG128" s="26" t="s">
        <v>358</v>
      </c>
    </row>
    <row r="129" spans="26:33" x14ac:dyDescent="0.2">
      <c r="Z129" s="35"/>
      <c r="AA129" s="26" t="s">
        <v>99</v>
      </c>
      <c r="AB129" s="26">
        <v>8.6999999999999993</v>
      </c>
      <c r="AD129" s="26" t="s">
        <v>545</v>
      </c>
      <c r="AG129" s="26" t="s">
        <v>359</v>
      </c>
    </row>
    <row r="130" spans="26:33" x14ac:dyDescent="0.2">
      <c r="Z130" s="35"/>
      <c r="AA130" s="26" t="s">
        <v>100</v>
      </c>
      <c r="AB130" s="26">
        <v>8.4</v>
      </c>
      <c r="AD130" s="26" t="s">
        <v>627</v>
      </c>
      <c r="AG130" s="26" t="s">
        <v>360</v>
      </c>
    </row>
    <row r="131" spans="26:33" x14ac:dyDescent="0.2">
      <c r="Z131" s="35"/>
      <c r="AA131" s="26" t="s">
        <v>147</v>
      </c>
      <c r="AB131" s="26">
        <v>9.6999999999999993</v>
      </c>
      <c r="AD131" s="26" t="s">
        <v>546</v>
      </c>
      <c r="AG131" s="26" t="s">
        <v>361</v>
      </c>
    </row>
    <row r="132" spans="26:33" x14ac:dyDescent="0.2">
      <c r="Z132" s="35"/>
      <c r="AA132" s="26" t="s">
        <v>148</v>
      </c>
      <c r="AB132" s="26">
        <v>9.6999999999999993</v>
      </c>
      <c r="AD132" s="26" t="s">
        <v>547</v>
      </c>
      <c r="AG132" s="26" t="s">
        <v>362</v>
      </c>
    </row>
    <row r="133" spans="26:33" x14ac:dyDescent="0.2">
      <c r="Z133" s="35"/>
      <c r="AA133" s="26" t="s">
        <v>94</v>
      </c>
      <c r="AB133" s="26">
        <v>8.4</v>
      </c>
      <c r="AD133" s="26" t="s">
        <v>548</v>
      </c>
      <c r="AG133" s="26" t="s">
        <v>363</v>
      </c>
    </row>
    <row r="134" spans="26:33" x14ac:dyDescent="0.2">
      <c r="Z134" s="35"/>
      <c r="AA134" s="26" t="s">
        <v>129</v>
      </c>
      <c r="AB134" s="26">
        <v>8.6999999999999993</v>
      </c>
      <c r="AD134" s="26" t="s">
        <v>628</v>
      </c>
      <c r="AG134" s="26" t="s">
        <v>364</v>
      </c>
    </row>
    <row r="135" spans="26:33" x14ac:dyDescent="0.2">
      <c r="Z135" s="35"/>
      <c r="AA135" s="26" t="s">
        <v>139</v>
      </c>
      <c r="AB135" s="26">
        <v>9.6999999999999993</v>
      </c>
      <c r="AD135" s="26" t="s">
        <v>629</v>
      </c>
      <c r="AG135" s="26" t="s">
        <v>365</v>
      </c>
    </row>
    <row r="136" spans="26:33" x14ac:dyDescent="0.2">
      <c r="Z136" s="35"/>
      <c r="AA136" s="26" t="s">
        <v>115</v>
      </c>
      <c r="AB136" s="26">
        <v>12.3</v>
      </c>
      <c r="AD136" s="26" t="s">
        <v>630</v>
      </c>
      <c r="AG136" s="26" t="s">
        <v>366</v>
      </c>
    </row>
    <row r="137" spans="26:33" x14ac:dyDescent="0.2">
      <c r="Z137" s="35"/>
      <c r="AA137" s="26" t="s">
        <v>228</v>
      </c>
      <c r="AB137" s="26">
        <v>12.3</v>
      </c>
      <c r="AD137" s="26" t="s">
        <v>631</v>
      </c>
      <c r="AG137" s="26" t="s">
        <v>367</v>
      </c>
    </row>
    <row r="138" spans="26:33" x14ac:dyDescent="0.2">
      <c r="Z138" s="35"/>
      <c r="AA138" s="26" t="s">
        <v>229</v>
      </c>
      <c r="AB138" s="26">
        <v>11.5</v>
      </c>
      <c r="AD138" s="26" t="s">
        <v>549</v>
      </c>
      <c r="AG138" s="26" t="s">
        <v>368</v>
      </c>
    </row>
    <row r="139" spans="26:33" x14ac:dyDescent="0.2">
      <c r="Z139" s="35"/>
      <c r="AA139" s="26" t="s">
        <v>230</v>
      </c>
      <c r="AB139" s="26">
        <v>11.5</v>
      </c>
      <c r="AD139" s="26" t="s">
        <v>632</v>
      </c>
      <c r="AG139" s="26" t="s">
        <v>369</v>
      </c>
    </row>
    <row r="140" spans="26:33" x14ac:dyDescent="0.2">
      <c r="Z140" s="35"/>
      <c r="AA140" s="26" t="s">
        <v>231</v>
      </c>
      <c r="AB140" s="26">
        <v>12.3</v>
      </c>
      <c r="AD140" s="26" t="s">
        <v>550</v>
      </c>
      <c r="AG140" s="26" t="s">
        <v>370</v>
      </c>
    </row>
    <row r="141" spans="26:33" x14ac:dyDescent="0.2">
      <c r="Z141" s="35"/>
      <c r="AA141" s="26" t="s">
        <v>175</v>
      </c>
      <c r="AB141" s="26">
        <v>12</v>
      </c>
      <c r="AD141" s="26" t="s">
        <v>633</v>
      </c>
      <c r="AG141" s="26" t="s">
        <v>371</v>
      </c>
    </row>
    <row r="142" spans="26:33" x14ac:dyDescent="0.2">
      <c r="Z142" s="35"/>
      <c r="AA142" s="26" t="s">
        <v>101</v>
      </c>
      <c r="AB142" s="26">
        <v>12.3</v>
      </c>
      <c r="AD142" s="26" t="s">
        <v>634</v>
      </c>
      <c r="AG142" s="26" t="s">
        <v>372</v>
      </c>
    </row>
    <row r="143" spans="26:33" x14ac:dyDescent="0.2">
      <c r="Z143" s="35"/>
      <c r="AA143" s="26" t="s">
        <v>96</v>
      </c>
      <c r="AB143" s="26">
        <v>8.6999999999999993</v>
      </c>
      <c r="AD143" s="26" t="s">
        <v>551</v>
      </c>
      <c r="AG143" s="26" t="s">
        <v>373</v>
      </c>
    </row>
    <row r="144" spans="26:33" x14ac:dyDescent="0.2">
      <c r="Z144" s="35"/>
      <c r="AA144" s="26" t="s">
        <v>105</v>
      </c>
      <c r="AB144" s="26">
        <v>12.3</v>
      </c>
      <c r="AD144" s="26" t="s">
        <v>635</v>
      </c>
      <c r="AG144" s="26" t="s">
        <v>374</v>
      </c>
    </row>
    <row r="145" spans="26:33" x14ac:dyDescent="0.2">
      <c r="Z145" s="35"/>
      <c r="AA145" s="26" t="s">
        <v>171</v>
      </c>
      <c r="AB145" s="26">
        <v>12</v>
      </c>
      <c r="AD145" s="26" t="s">
        <v>636</v>
      </c>
      <c r="AG145" s="26" t="s">
        <v>375</v>
      </c>
    </row>
    <row r="146" spans="26:33" x14ac:dyDescent="0.2">
      <c r="Z146" s="35"/>
      <c r="AA146" s="26" t="s">
        <v>102</v>
      </c>
      <c r="AB146" s="26">
        <v>12.3</v>
      </c>
      <c r="AD146" s="26" t="s">
        <v>552</v>
      </c>
      <c r="AG146" s="26" t="s">
        <v>376</v>
      </c>
    </row>
    <row r="147" spans="26:33" x14ac:dyDescent="0.2">
      <c r="Z147" s="35"/>
      <c r="AA147" s="26" t="s">
        <v>232</v>
      </c>
      <c r="AB147" s="26">
        <v>11.5</v>
      </c>
      <c r="AD147" s="26" t="s">
        <v>553</v>
      </c>
      <c r="AG147" s="26" t="s">
        <v>377</v>
      </c>
    </row>
    <row r="148" spans="26:33" x14ac:dyDescent="0.2">
      <c r="Z148" s="35"/>
      <c r="AA148" s="26" t="s">
        <v>233</v>
      </c>
      <c r="AB148" s="26">
        <v>11.5</v>
      </c>
      <c r="AD148" s="26" t="s">
        <v>554</v>
      </c>
      <c r="AG148" s="26" t="s">
        <v>378</v>
      </c>
    </row>
    <row r="149" spans="26:33" x14ac:dyDescent="0.2">
      <c r="Z149" s="35"/>
      <c r="AA149" s="26" t="s">
        <v>127</v>
      </c>
      <c r="AB149" s="26">
        <v>8.6999999999999993</v>
      </c>
      <c r="AD149" s="26" t="s">
        <v>555</v>
      </c>
      <c r="AG149" s="26" t="s">
        <v>379</v>
      </c>
    </row>
    <row r="150" spans="26:33" x14ac:dyDescent="0.2">
      <c r="Z150" s="35"/>
      <c r="AA150" s="26" t="s">
        <v>18</v>
      </c>
      <c r="AB150" s="26">
        <v>10.6</v>
      </c>
      <c r="AD150" s="26" t="s">
        <v>637</v>
      </c>
      <c r="AG150" s="26" t="s">
        <v>380</v>
      </c>
    </row>
    <row r="151" spans="26:33" x14ac:dyDescent="0.2">
      <c r="Z151" s="35"/>
      <c r="AA151" s="26" t="s">
        <v>19</v>
      </c>
      <c r="AB151" s="26">
        <v>10.6</v>
      </c>
      <c r="AD151" s="26" t="s">
        <v>556</v>
      </c>
      <c r="AG151" s="26" t="s">
        <v>381</v>
      </c>
    </row>
    <row r="152" spans="26:33" x14ac:dyDescent="0.2">
      <c r="Z152" s="35"/>
      <c r="AA152" s="26" t="s">
        <v>20</v>
      </c>
      <c r="AB152" s="26">
        <v>10.1</v>
      </c>
      <c r="AD152" s="26" t="s">
        <v>638</v>
      </c>
      <c r="AG152" s="26" t="s">
        <v>382</v>
      </c>
    </row>
    <row r="153" spans="26:33" x14ac:dyDescent="0.2">
      <c r="Z153" s="35"/>
      <c r="AA153" s="26" t="s">
        <v>21</v>
      </c>
      <c r="AB153" s="26">
        <v>10.1</v>
      </c>
      <c r="AD153" s="26" t="s">
        <v>639</v>
      </c>
      <c r="AG153" s="26" t="s">
        <v>383</v>
      </c>
    </row>
    <row r="154" spans="26:33" x14ac:dyDescent="0.2">
      <c r="Z154" s="35"/>
      <c r="AA154" s="26" t="s">
        <v>22</v>
      </c>
      <c r="AB154" s="26">
        <v>10.5</v>
      </c>
      <c r="AD154" s="26" t="s">
        <v>557</v>
      </c>
      <c r="AG154" s="26" t="s">
        <v>384</v>
      </c>
    </row>
    <row r="155" spans="26:33" x14ac:dyDescent="0.2">
      <c r="Z155" s="35"/>
      <c r="AA155" s="26" t="s">
        <v>23</v>
      </c>
      <c r="AB155" s="26">
        <v>10.6</v>
      </c>
      <c r="AG155" s="26" t="s">
        <v>385</v>
      </c>
    </row>
    <row r="156" spans="26:33" x14ac:dyDescent="0.2">
      <c r="Z156" s="35"/>
      <c r="AA156" s="26" t="s">
        <v>24</v>
      </c>
      <c r="AB156" s="26">
        <v>10.6</v>
      </c>
      <c r="AG156" s="26" t="s">
        <v>386</v>
      </c>
    </row>
    <row r="157" spans="26:33" x14ac:dyDescent="0.2">
      <c r="Z157" s="35"/>
      <c r="AA157" s="26" t="s">
        <v>25</v>
      </c>
      <c r="AB157" s="26">
        <v>10.6</v>
      </c>
      <c r="AG157" s="26" t="s">
        <v>387</v>
      </c>
    </row>
    <row r="158" spans="26:33" x14ac:dyDescent="0.2">
      <c r="Z158" s="35"/>
      <c r="AA158" s="26" t="s">
        <v>26</v>
      </c>
      <c r="AB158" s="26">
        <v>9.1</v>
      </c>
      <c r="AG158" s="26" t="s">
        <v>388</v>
      </c>
    </row>
    <row r="159" spans="26:33" x14ac:dyDescent="0.2">
      <c r="Z159" s="35"/>
      <c r="AA159" s="26" t="s">
        <v>27</v>
      </c>
      <c r="AB159" s="26">
        <v>8.8000000000000007</v>
      </c>
      <c r="AG159" s="26" t="s">
        <v>389</v>
      </c>
    </row>
    <row r="160" spans="26:33" x14ac:dyDescent="0.2">
      <c r="Z160" s="35"/>
      <c r="AA160" s="26" t="s">
        <v>28</v>
      </c>
      <c r="AB160" s="26">
        <v>10.5</v>
      </c>
      <c r="AG160" s="26" t="s">
        <v>390</v>
      </c>
    </row>
    <row r="161" spans="26:33" x14ac:dyDescent="0.2">
      <c r="Z161" s="35"/>
      <c r="AA161" s="26" t="s">
        <v>29</v>
      </c>
      <c r="AB161" s="26">
        <v>10.5</v>
      </c>
      <c r="AG161" s="26" t="s">
        <v>391</v>
      </c>
    </row>
    <row r="162" spans="26:33" x14ac:dyDescent="0.2">
      <c r="Z162" s="35"/>
      <c r="AA162" s="26" t="s">
        <v>30</v>
      </c>
      <c r="AB162" s="26">
        <v>10.5</v>
      </c>
    </row>
    <row r="163" spans="26:33" x14ac:dyDescent="0.2">
      <c r="Z163" s="35"/>
      <c r="AA163" s="26" t="s">
        <v>31</v>
      </c>
      <c r="AB163" s="26">
        <v>9.4</v>
      </c>
    </row>
    <row r="164" spans="26:33" x14ac:dyDescent="0.2">
      <c r="Z164" s="35"/>
      <c r="AA164" s="26" t="s">
        <v>32</v>
      </c>
      <c r="AB164" s="26">
        <v>10.5</v>
      </c>
    </row>
    <row r="165" spans="26:33" x14ac:dyDescent="0.2">
      <c r="Z165" s="35"/>
      <c r="AA165" s="26" t="s">
        <v>33</v>
      </c>
      <c r="AB165" s="26">
        <v>10.5</v>
      </c>
    </row>
    <row r="166" spans="26:33" x14ac:dyDescent="0.2">
      <c r="Z166" s="35"/>
      <c r="AA166" s="26" t="s">
        <v>34</v>
      </c>
      <c r="AB166" s="26">
        <v>10.5</v>
      </c>
    </row>
    <row r="167" spans="26:33" x14ac:dyDescent="0.2">
      <c r="Z167" s="35"/>
      <c r="AA167" s="26" t="s">
        <v>35</v>
      </c>
      <c r="AB167" s="26">
        <v>10.6</v>
      </c>
    </row>
    <row r="168" spans="26:33" x14ac:dyDescent="0.2">
      <c r="Z168" s="35"/>
      <c r="AA168" s="26" t="s">
        <v>36</v>
      </c>
      <c r="AB168" s="26">
        <v>10.5</v>
      </c>
    </row>
    <row r="169" spans="26:33" x14ac:dyDescent="0.2">
      <c r="Z169" s="35"/>
      <c r="AA169" s="26" t="s">
        <v>37</v>
      </c>
      <c r="AB169" s="26">
        <v>9.4</v>
      </c>
    </row>
    <row r="170" spans="26:33" x14ac:dyDescent="0.2">
      <c r="Z170" s="35"/>
      <c r="AA170" s="26" t="s">
        <v>38</v>
      </c>
      <c r="AB170" s="26">
        <v>10.1</v>
      </c>
    </row>
    <row r="171" spans="26:33" x14ac:dyDescent="0.2">
      <c r="Z171" s="35"/>
      <c r="AA171" s="26" t="s">
        <v>39</v>
      </c>
      <c r="AB171" s="26">
        <v>10.6</v>
      </c>
    </row>
    <row r="172" spans="26:33" x14ac:dyDescent="0.2">
      <c r="Z172" s="35"/>
      <c r="AA172" s="26" t="s">
        <v>40</v>
      </c>
      <c r="AB172" s="26">
        <v>10.6</v>
      </c>
    </row>
    <row r="173" spans="26:33" x14ac:dyDescent="0.2">
      <c r="Z173" s="35"/>
      <c r="AA173" s="26" t="s">
        <v>41</v>
      </c>
      <c r="AB173" s="26">
        <v>10.5</v>
      </c>
    </row>
    <row r="174" spans="26:33" x14ac:dyDescent="0.2">
      <c r="Z174" s="35"/>
      <c r="AA174" s="26" t="s">
        <v>42</v>
      </c>
      <c r="AB174" s="26">
        <v>10.5</v>
      </c>
    </row>
    <row r="175" spans="26:33" x14ac:dyDescent="0.2">
      <c r="Z175" s="35"/>
      <c r="AA175" s="26" t="s">
        <v>43</v>
      </c>
      <c r="AB175" s="26">
        <v>10.5</v>
      </c>
    </row>
    <row r="176" spans="26:33" x14ac:dyDescent="0.2">
      <c r="Z176" s="35"/>
      <c r="AA176" s="26" t="s">
        <v>44</v>
      </c>
      <c r="AB176" s="26">
        <v>10.5</v>
      </c>
    </row>
    <row r="177" spans="26:28" x14ac:dyDescent="0.2">
      <c r="Z177" s="35"/>
      <c r="AA177" s="26" t="s">
        <v>45</v>
      </c>
      <c r="AB177" s="26">
        <v>10.5</v>
      </c>
    </row>
    <row r="178" spans="26:28" x14ac:dyDescent="0.2">
      <c r="Z178" s="35"/>
      <c r="AA178" s="26" t="s">
        <v>46</v>
      </c>
      <c r="AB178" s="26">
        <v>9.1</v>
      </c>
    </row>
    <row r="179" spans="26:28" x14ac:dyDescent="0.2">
      <c r="Z179" s="35"/>
      <c r="AA179" s="26" t="s">
        <v>47</v>
      </c>
      <c r="AB179" s="26">
        <v>9.1</v>
      </c>
    </row>
    <row r="180" spans="26:28" x14ac:dyDescent="0.2">
      <c r="Z180" s="35"/>
      <c r="AA180" s="26" t="s">
        <v>48</v>
      </c>
      <c r="AB180" s="26">
        <v>10.1</v>
      </c>
    </row>
    <row r="181" spans="26:28" x14ac:dyDescent="0.2">
      <c r="Z181" s="35"/>
      <c r="AA181" s="26" t="s">
        <v>49</v>
      </c>
      <c r="AB181" s="26">
        <v>10.5</v>
      </c>
    </row>
    <row r="182" spans="26:28" x14ac:dyDescent="0.2">
      <c r="Z182" s="35"/>
      <c r="AA182" s="26" t="s">
        <v>50</v>
      </c>
      <c r="AB182" s="26">
        <v>9.4</v>
      </c>
    </row>
    <row r="183" spans="26:28" x14ac:dyDescent="0.2">
      <c r="Z183" s="35"/>
      <c r="AA183" s="26" t="s">
        <v>51</v>
      </c>
      <c r="AB183" s="26">
        <v>10.5</v>
      </c>
    </row>
    <row r="184" spans="26:28" x14ac:dyDescent="0.2">
      <c r="Z184" s="35"/>
      <c r="AA184" s="26" t="s">
        <v>52</v>
      </c>
      <c r="AB184" s="26">
        <v>10.5</v>
      </c>
    </row>
    <row r="185" spans="26:28" x14ac:dyDescent="0.2">
      <c r="Z185" s="35"/>
      <c r="AA185" s="26" t="s">
        <v>53</v>
      </c>
      <c r="AB185" s="26">
        <v>10.6</v>
      </c>
    </row>
    <row r="186" spans="26:28" x14ac:dyDescent="0.2">
      <c r="Z186" s="35"/>
      <c r="AA186" s="26" t="s">
        <v>54</v>
      </c>
      <c r="AB186" s="26">
        <v>9.5</v>
      </c>
    </row>
    <row r="187" spans="26:28" x14ac:dyDescent="0.2">
      <c r="Z187" s="35"/>
      <c r="AA187" s="26" t="s">
        <v>55</v>
      </c>
      <c r="AB187" s="26">
        <v>10.8</v>
      </c>
    </row>
    <row r="188" spans="26:28" x14ac:dyDescent="0.2">
      <c r="Z188" s="35"/>
      <c r="AA188" s="26" t="s">
        <v>56</v>
      </c>
      <c r="AB188" s="26">
        <v>10.5</v>
      </c>
    </row>
    <row r="189" spans="26:28" x14ac:dyDescent="0.2">
      <c r="Z189" s="35"/>
      <c r="AA189" s="26" t="s">
        <v>57</v>
      </c>
      <c r="AB189" s="26">
        <v>10.5</v>
      </c>
    </row>
    <row r="190" spans="26:28" x14ac:dyDescent="0.2">
      <c r="Z190" s="35"/>
      <c r="AA190" s="26" t="s">
        <v>58</v>
      </c>
      <c r="AB190" s="26">
        <v>10.6</v>
      </c>
    </row>
    <row r="191" spans="26:28" x14ac:dyDescent="0.2">
      <c r="Z191" s="35"/>
      <c r="AA191" s="26" t="s">
        <v>59</v>
      </c>
      <c r="AB191" s="26">
        <v>10.6</v>
      </c>
    </row>
    <row r="192" spans="26:28" x14ac:dyDescent="0.2">
      <c r="Z192" s="35"/>
      <c r="AA192" s="26" t="s">
        <v>60</v>
      </c>
      <c r="AB192" s="26">
        <v>10.6</v>
      </c>
    </row>
    <row r="193" spans="26:28" x14ac:dyDescent="0.2">
      <c r="Z193" s="35"/>
      <c r="AA193" s="26" t="s">
        <v>61</v>
      </c>
      <c r="AB193" s="26">
        <v>10.5</v>
      </c>
    </row>
    <row r="194" spans="26:28" x14ac:dyDescent="0.2">
      <c r="Z194" s="35"/>
      <c r="AA194" s="26" t="s">
        <v>62</v>
      </c>
      <c r="AB194" s="26">
        <v>10.5</v>
      </c>
    </row>
    <row r="195" spans="26:28" x14ac:dyDescent="0.2">
      <c r="Z195" s="35"/>
      <c r="AA195" s="26" t="s">
        <v>63</v>
      </c>
      <c r="AB195" s="26">
        <v>8.8000000000000007</v>
      </c>
    </row>
    <row r="196" spans="26:28" x14ac:dyDescent="0.2">
      <c r="Z196" s="35"/>
      <c r="AA196" s="26" t="s">
        <v>64</v>
      </c>
      <c r="AB196" s="26">
        <v>10.8</v>
      </c>
    </row>
    <row r="197" spans="26:28" x14ac:dyDescent="0.2">
      <c r="Z197" s="35"/>
      <c r="AA197" s="26" t="s">
        <v>65</v>
      </c>
      <c r="AB197" s="26">
        <v>8.8000000000000007</v>
      </c>
    </row>
    <row r="198" spans="26:28" x14ac:dyDescent="0.2">
      <c r="Z198" s="35"/>
      <c r="AA198" s="26" t="s">
        <v>66</v>
      </c>
      <c r="AB198" s="26">
        <v>10.6</v>
      </c>
    </row>
    <row r="199" spans="26:28" x14ac:dyDescent="0.2">
      <c r="Z199" s="35"/>
      <c r="AA199" s="26" t="s">
        <v>67</v>
      </c>
      <c r="AB199" s="26">
        <v>10.5</v>
      </c>
    </row>
    <row r="200" spans="26:28" x14ac:dyDescent="0.2">
      <c r="Z200" s="35"/>
      <c r="AA200" s="26" t="s">
        <v>68</v>
      </c>
      <c r="AB200" s="26">
        <v>10.6</v>
      </c>
    </row>
    <row r="201" spans="26:28" x14ac:dyDescent="0.2">
      <c r="Z201" s="35"/>
      <c r="AA201" s="26" t="s">
        <v>69</v>
      </c>
      <c r="AB201" s="26">
        <v>10.1</v>
      </c>
    </row>
    <row r="202" spans="26:28" x14ac:dyDescent="0.2">
      <c r="Z202" s="35"/>
      <c r="AA202" s="26" t="s">
        <v>70</v>
      </c>
      <c r="AB202" s="26">
        <v>10.5</v>
      </c>
    </row>
    <row r="203" spans="26:28" x14ac:dyDescent="0.2">
      <c r="AA203" s="26" t="s">
        <v>71</v>
      </c>
      <c r="AB203" s="26">
        <v>10.5</v>
      </c>
    </row>
    <row r="204" spans="26:28" x14ac:dyDescent="0.2">
      <c r="AA204" s="26" t="s">
        <v>72</v>
      </c>
      <c r="AB204" s="26">
        <v>9.4</v>
      </c>
    </row>
    <row r="205" spans="26:28" x14ac:dyDescent="0.2">
      <c r="AA205" s="26" t="s">
        <v>184</v>
      </c>
      <c r="AB205" s="26">
        <v>4</v>
      </c>
    </row>
  </sheetData>
  <sheetProtection algorithmName="SHA-512" hashValue="X+BwKDMQuBotYHQmZO+CvSj228GkilcMeIsG8LL4YKoRz47T6SL8pOZF9TnneyXj/jNHBHem5vkHmTtIipU/Gw==" saltValue="jrporA3Tz8SKn9uqeUXl9g==" spinCount="100000" sheet="1" objects="1" scenarios="1"/>
  <sortState xmlns:xlrd2="http://schemas.microsoft.com/office/spreadsheetml/2017/richdata2" ref="AD19:AD149">
    <sortCondition ref="AD149"/>
  </sortState>
  <mergeCells count="25">
    <mergeCell ref="D7:P7"/>
    <mergeCell ref="D8:P8"/>
    <mergeCell ref="D9:P9"/>
    <mergeCell ref="A6:P6"/>
    <mergeCell ref="A1:P1"/>
    <mergeCell ref="A2:P2"/>
    <mergeCell ref="A3:P3"/>
    <mergeCell ref="A4:P4"/>
    <mergeCell ref="A5:P5"/>
    <mergeCell ref="A7:C7"/>
    <mergeCell ref="A8:C8"/>
    <mergeCell ref="A9:C9"/>
    <mergeCell ref="X17:AB17"/>
    <mergeCell ref="A12:C12"/>
    <mergeCell ref="E12:P12"/>
    <mergeCell ref="A10:C10"/>
    <mergeCell ref="A11:C11"/>
    <mergeCell ref="E11:P11"/>
    <mergeCell ref="E10:P10"/>
    <mergeCell ref="L13:M13"/>
    <mergeCell ref="L16:M16"/>
    <mergeCell ref="L15:M15"/>
    <mergeCell ref="A14:I14"/>
    <mergeCell ref="N13:O13"/>
    <mergeCell ref="N15:O15"/>
  </mergeCells>
  <phoneticPr fontId="3" type="noConversion"/>
  <dataValidations count="8">
    <dataValidation type="list" allowBlank="1" showInputMessage="1" showErrorMessage="1" sqref="C18:C117" xr:uid="{00000000-0002-0000-0000-000000000000}">
      <formula1>INDIRECT(B18)</formula1>
    </dataValidation>
    <dataValidation type="list" allowBlank="1" showInputMessage="1" showErrorMessage="1" sqref="H39:H117" xr:uid="{00000000-0002-0000-0000-000001000000}">
      <formula1>Вращение</formula1>
    </dataValidation>
    <dataValidation type="list" allowBlank="1" showInputMessage="1" showErrorMessage="1" sqref="I18:L117" xr:uid="{00000000-0002-0000-0000-000002000000}">
      <formula1>кромка</formula1>
    </dataValidation>
    <dataValidation type="list" allowBlank="1" showInputMessage="1" showErrorMessage="1" sqref="M18:O117" xr:uid="{00000000-0002-0000-0000-000003000000}">
      <formula1>требуется</formula1>
    </dataValidation>
    <dataValidation type="list" allowBlank="1" showInputMessage="1" showErrorMessage="1" sqref="H18:H38" xr:uid="{00000000-0002-0000-0000-000004000000}">
      <formula1>Возможно</formula1>
    </dataValidation>
    <dataValidation type="list" allowBlank="1" showInputMessage="1" showErrorMessage="1" sqref="D18:D117" xr:uid="{00000000-0002-0000-0000-000005000000}">
      <formula1>толщины</formula1>
    </dataValidation>
    <dataValidation type="list" allowBlank="1" showInputMessage="1" showErrorMessage="1" sqref="B18:B117" xr:uid="{00000000-0002-0000-0000-000006000000}">
      <formula1>$AD$17:$AG$17</formula1>
    </dataValidation>
    <dataValidation type="list" allowBlank="1" showInputMessage="1" showErrorMessage="1" sqref="D12:D13" xr:uid="{00000000-0002-0000-0000-000007000000}">
      <formula1>клей</formula1>
    </dataValidation>
  </dataValidation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3"/>
  <sheetViews>
    <sheetView zoomScale="90" zoomScaleNormal="90" workbookViewId="0">
      <selection activeCell="D30" sqref="D30"/>
    </sheetView>
  </sheetViews>
  <sheetFormatPr defaultRowHeight="15" x14ac:dyDescent="0.25"/>
  <cols>
    <col min="1" max="1" width="16" style="1" customWidth="1"/>
    <col min="2" max="2" width="45.5703125" style="1" bestFit="1" customWidth="1"/>
    <col min="3" max="14" width="16" style="1" customWidth="1"/>
    <col min="15" max="15" width="35.5703125" style="1" customWidth="1"/>
  </cols>
  <sheetData>
    <row r="1" spans="1:15" s="4" customFormat="1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185</v>
      </c>
      <c r="M1" s="3" t="s">
        <v>186</v>
      </c>
      <c r="N1" s="3" t="s">
        <v>187</v>
      </c>
      <c r="O1" s="2" t="s">
        <v>188</v>
      </c>
    </row>
    <row r="2" spans="1:15" x14ac:dyDescent="0.25">
      <c r="A2" s="1">
        <f>Спецификация!A18</f>
        <v>1</v>
      </c>
      <c r="B2" s="1" t="str">
        <f>(Спецификация!B18&amp;" "&amp;Спецификация!C18)</f>
        <v>Kronospan  Альби Полуночно-синий 5994 SU</v>
      </c>
      <c r="C2" s="5">
        <f>IF(Спецификация!D18="","",Спецификация!D18)</f>
        <v>18</v>
      </c>
      <c r="D2" s="1">
        <f>IF(Спецификация!E18="","",Спецификация!E18)</f>
        <v>1000</v>
      </c>
      <c r="E2" s="1">
        <f>IF(Спецификация!F18="","",Спецификация!F18)</f>
        <v>500</v>
      </c>
      <c r="F2" s="1">
        <f>IF(Спецификация!G18="","",Спецификация!G18)</f>
        <v>2</v>
      </c>
      <c r="G2" s="6" t="str">
        <f>IF(Спецификация!H18="+","Не задана"," ")</f>
        <v xml:space="preserve"> </v>
      </c>
      <c r="H2" s="6" t="str">
        <f>IF(Спецификация!I18="","",Спецификация!I18)</f>
        <v>2/44</v>
      </c>
      <c r="I2" s="6" t="str">
        <f>IF(Спецификация!J18="","",Спецификация!J18)</f>
        <v>2/44</v>
      </c>
      <c r="J2" s="6" t="str">
        <f>IF(Спецификация!K18="","",Спецификация!K18)</f>
        <v>2/44</v>
      </c>
      <c r="K2" s="6" t="str">
        <f>IF(Спецификация!L18="","",Спецификация!L18)</f>
        <v>2/44</v>
      </c>
      <c r="L2" s="6" t="str">
        <f>IF(Спецификация!M18="Требуется","ПР","")</f>
        <v/>
      </c>
      <c r="M2" s="6" t="str">
        <f>IF(Спецификация!N18="Требуется","ФР","")</f>
        <v/>
      </c>
      <c r="N2" s="6" t="str">
        <f>IF(Спецификация!O18="Требуется","СР","")</f>
        <v>СР</v>
      </c>
      <c r="O2" s="1" t="str">
        <f>IF(Спецификация!P18="","",Спецификация!P18)</f>
        <v/>
      </c>
    </row>
    <row r="3" spans="1:15" x14ac:dyDescent="0.25">
      <c r="A3" s="1">
        <f>Спецификация!A19</f>
        <v>2</v>
      </c>
      <c r="B3" s="1" t="str">
        <f>(Спецификация!B19&amp;" "&amp;Спецификация!C19)</f>
        <v xml:space="preserve"> </v>
      </c>
      <c r="C3" s="5" t="str">
        <f>IF(Спецификация!D19="","",Спецификация!D19)</f>
        <v/>
      </c>
      <c r="D3" s="1" t="str">
        <f>IF(Спецификация!E19="","",Спецификация!E19)</f>
        <v/>
      </c>
      <c r="E3" s="1" t="str">
        <f>IF(Спецификация!F19="","",Спецификация!F19)</f>
        <v/>
      </c>
      <c r="F3" s="1" t="str">
        <f>IF(Спецификация!G19="","",Спецификация!G19)</f>
        <v/>
      </c>
      <c r="G3" s="6" t="str">
        <f>IF(Спецификация!H19="+","Не задана"," ")</f>
        <v xml:space="preserve"> </v>
      </c>
      <c r="H3" s="6" t="str">
        <f>IF(Спецификация!I19="","",Спецификация!I19)</f>
        <v/>
      </c>
      <c r="I3" s="6" t="str">
        <f>IF(Спецификация!J19="","",Спецификация!J19)</f>
        <v/>
      </c>
      <c r="J3" s="6" t="str">
        <f>IF(Спецификация!K19="","",Спецификация!K19)</f>
        <v/>
      </c>
      <c r="K3" s="6" t="str">
        <f>IF(Спецификация!L19="","",Спецификация!L19)</f>
        <v/>
      </c>
      <c r="L3" s="6" t="str">
        <f>IF(Спецификация!M19="Требуется","ПР","")</f>
        <v/>
      </c>
      <c r="M3" s="6" t="str">
        <f>IF(Спецификация!N19="Требуется","ФР","")</f>
        <v/>
      </c>
      <c r="N3" s="6" t="str">
        <f>IF(Спецификация!O19="Требуется","СР","")</f>
        <v/>
      </c>
      <c r="O3" s="1" t="str">
        <f>IF(Спецификация!P19="","",Спецификация!P19)</f>
        <v/>
      </c>
    </row>
    <row r="4" spans="1:15" x14ac:dyDescent="0.25">
      <c r="A4" s="1">
        <f>Спецификация!A20</f>
        <v>3</v>
      </c>
      <c r="B4" s="1" t="str">
        <f>(Спецификация!B20&amp;" "&amp;Спецификация!C20)</f>
        <v xml:space="preserve"> </v>
      </c>
      <c r="C4" s="5" t="str">
        <f>IF(Спецификация!D20="","",Спецификация!D20)</f>
        <v/>
      </c>
      <c r="D4" s="1" t="str">
        <f>IF(Спецификация!E20="","",Спецификация!E20)</f>
        <v/>
      </c>
      <c r="E4" s="1" t="str">
        <f>IF(Спецификация!F20="","",Спецификация!F20)</f>
        <v/>
      </c>
      <c r="F4" s="1" t="str">
        <f>IF(Спецификация!G20="","",Спецификация!G20)</f>
        <v/>
      </c>
      <c r="G4" s="6" t="str">
        <f>IF(Спецификация!H20="+","Не задана"," ")</f>
        <v xml:space="preserve"> </v>
      </c>
      <c r="H4" s="6" t="str">
        <f>IF(Спецификация!I20="","",Спецификация!I20)</f>
        <v/>
      </c>
      <c r="I4" s="6" t="str">
        <f>IF(Спецификация!J20="","",Спецификация!J20)</f>
        <v/>
      </c>
      <c r="J4" s="6" t="str">
        <f>IF(Спецификация!K20="","",Спецификация!K20)</f>
        <v/>
      </c>
      <c r="K4" s="6" t="str">
        <f>IF(Спецификация!L20="","",Спецификация!L20)</f>
        <v/>
      </c>
      <c r="L4" s="6" t="str">
        <f>IF(Спецификация!M20="Требуется","ПР","")</f>
        <v/>
      </c>
      <c r="M4" s="6" t="str">
        <f>IF(Спецификация!N20="Требуется","ФР","")</f>
        <v/>
      </c>
      <c r="N4" s="6" t="str">
        <f>IF(Спецификация!O20="Требуется","СР","")</f>
        <v/>
      </c>
      <c r="O4" s="1" t="str">
        <f>IF(Спецификация!P20="","",Спецификация!P20)</f>
        <v/>
      </c>
    </row>
    <row r="5" spans="1:15" x14ac:dyDescent="0.25">
      <c r="A5" s="1">
        <f>Спецификация!A21</f>
        <v>4</v>
      </c>
      <c r="B5" s="1" t="str">
        <f>(Спецификация!B21&amp;" "&amp;Спецификация!C21)</f>
        <v xml:space="preserve"> </v>
      </c>
      <c r="C5" s="5" t="str">
        <f>IF(Спецификация!D21="","",Спецификация!D21)</f>
        <v/>
      </c>
      <c r="D5" s="1" t="str">
        <f>IF(Спецификация!E21="","",Спецификация!E21)</f>
        <v/>
      </c>
      <c r="E5" s="1" t="str">
        <f>IF(Спецификация!F21="","",Спецификация!F21)</f>
        <v/>
      </c>
      <c r="F5" s="1" t="str">
        <f>IF(Спецификация!G21="","",Спецификация!G21)</f>
        <v/>
      </c>
      <c r="G5" s="6" t="str">
        <f>IF(Спецификация!H21="+","Не задана"," ")</f>
        <v xml:space="preserve"> </v>
      </c>
      <c r="H5" s="6" t="str">
        <f>IF(Спецификация!I21="","",Спецификация!I21)</f>
        <v/>
      </c>
      <c r="I5" s="6" t="str">
        <f>IF(Спецификация!J21="","",Спецификация!J21)</f>
        <v/>
      </c>
      <c r="J5" s="6" t="str">
        <f>IF(Спецификация!K21="","",Спецификация!K21)</f>
        <v/>
      </c>
      <c r="K5" s="6" t="str">
        <f>IF(Спецификация!L21="","",Спецификация!L21)</f>
        <v/>
      </c>
      <c r="L5" s="6" t="str">
        <f>IF(Спецификация!M21="Требуется","ПР","")</f>
        <v/>
      </c>
      <c r="M5" s="6" t="str">
        <f>IF(Спецификация!N21="Требуется","ФР","")</f>
        <v/>
      </c>
      <c r="N5" s="6" t="str">
        <f>IF(Спецификация!O21="Требуется","СР","")</f>
        <v/>
      </c>
      <c r="O5" s="1" t="str">
        <f>IF(Спецификация!P21="","",Спецификация!P21)</f>
        <v/>
      </c>
    </row>
    <row r="6" spans="1:15" x14ac:dyDescent="0.25">
      <c r="A6" s="1">
        <f>Спецификация!A22</f>
        <v>5</v>
      </c>
      <c r="B6" s="1" t="str">
        <f>(Спецификация!B22&amp;" "&amp;Спецификация!C22)</f>
        <v xml:space="preserve"> </v>
      </c>
      <c r="C6" s="5" t="str">
        <f>IF(Спецификация!D22="","",Спецификация!D22)</f>
        <v/>
      </c>
      <c r="D6" s="1" t="str">
        <f>IF(Спецификация!E22="","",Спецификация!E22)</f>
        <v/>
      </c>
      <c r="E6" s="1" t="str">
        <f>IF(Спецификация!F22="","",Спецификация!F22)</f>
        <v/>
      </c>
      <c r="F6" s="1" t="str">
        <f>IF(Спецификация!G22="","",Спецификация!G22)</f>
        <v/>
      </c>
      <c r="G6" s="6" t="str">
        <f>IF(Спецификация!H22="+","Не задана"," ")</f>
        <v xml:space="preserve"> </v>
      </c>
      <c r="H6" s="6" t="str">
        <f>IF(Спецификация!I22="","",Спецификация!I22)</f>
        <v/>
      </c>
      <c r="I6" s="6" t="str">
        <f>IF(Спецификация!J22="","",Спецификация!J22)</f>
        <v/>
      </c>
      <c r="J6" s="6" t="str">
        <f>IF(Спецификация!K22="","",Спецификация!K22)</f>
        <v/>
      </c>
      <c r="K6" s="6" t="str">
        <f>IF(Спецификация!L22="","",Спецификация!L22)</f>
        <v/>
      </c>
      <c r="L6" s="6" t="str">
        <f>IF(Спецификация!M22="Требуется","ПР","")</f>
        <v/>
      </c>
      <c r="M6" s="6" t="str">
        <f>IF(Спецификация!N22="Требуется","ФР","")</f>
        <v/>
      </c>
      <c r="N6" s="6" t="str">
        <f>IF(Спецификация!O22="Требуется","СР","")</f>
        <v/>
      </c>
      <c r="O6" s="1" t="str">
        <f>IF(Спецификация!P22="","",Спецификация!P22)</f>
        <v/>
      </c>
    </row>
    <row r="7" spans="1:15" x14ac:dyDescent="0.25">
      <c r="A7" s="1">
        <f>Спецификация!A23</f>
        <v>6</v>
      </c>
      <c r="B7" s="1" t="str">
        <f>(Спецификация!B23&amp;" "&amp;Спецификация!C23)</f>
        <v xml:space="preserve"> </v>
      </c>
      <c r="C7" s="5" t="str">
        <f>IF(Спецификация!D23="","",Спецификация!D23)</f>
        <v/>
      </c>
      <c r="D7" s="1" t="str">
        <f>IF(Спецификация!E23="","",Спецификация!E23)</f>
        <v/>
      </c>
      <c r="E7" s="1" t="str">
        <f>IF(Спецификация!F23="","",Спецификация!F23)</f>
        <v/>
      </c>
      <c r="F7" s="1" t="str">
        <f>IF(Спецификация!G23="","",Спецификация!G23)</f>
        <v/>
      </c>
      <c r="G7" s="6" t="str">
        <f>IF(Спецификация!H23="+","Не задана"," ")</f>
        <v xml:space="preserve"> </v>
      </c>
      <c r="H7" s="6" t="str">
        <f>IF(Спецификация!I23="","",Спецификация!I23)</f>
        <v/>
      </c>
      <c r="I7" s="6" t="str">
        <f>IF(Спецификация!J23="","",Спецификация!J23)</f>
        <v/>
      </c>
      <c r="J7" s="6" t="str">
        <f>IF(Спецификация!K23="","",Спецификация!K23)</f>
        <v/>
      </c>
      <c r="K7" s="6" t="str">
        <f>IF(Спецификация!L23="","",Спецификация!L23)</f>
        <v/>
      </c>
      <c r="L7" s="6" t="str">
        <f>IF(Спецификация!M23="Требуется","ПР","")</f>
        <v/>
      </c>
      <c r="M7" s="6" t="str">
        <f>IF(Спецификация!N23="Требуется","ФР","")</f>
        <v/>
      </c>
      <c r="N7" s="6" t="str">
        <f>IF(Спецификация!O23="Требуется","СР","")</f>
        <v/>
      </c>
      <c r="O7" s="1" t="str">
        <f>IF(Спецификация!P23="","",Спецификация!P23)</f>
        <v/>
      </c>
    </row>
    <row r="8" spans="1:15" x14ac:dyDescent="0.25">
      <c r="A8" s="1">
        <f>Спецификация!A24</f>
        <v>7</v>
      </c>
      <c r="B8" s="1" t="str">
        <f>(Спецификация!B24&amp;" "&amp;Спецификация!C24)</f>
        <v xml:space="preserve"> </v>
      </c>
      <c r="C8" s="5" t="str">
        <f>IF(Спецификация!D24="","",Спецификация!D24)</f>
        <v/>
      </c>
      <c r="D8" s="1" t="str">
        <f>IF(Спецификация!E24="","",Спецификация!E24)</f>
        <v/>
      </c>
      <c r="E8" s="1" t="str">
        <f>IF(Спецификация!F24="","",Спецификация!F24)</f>
        <v/>
      </c>
      <c r="F8" s="1" t="str">
        <f>IF(Спецификация!G24="","",Спецификация!G24)</f>
        <v/>
      </c>
      <c r="G8" s="6" t="str">
        <f>IF(Спецификация!H24="+","Не задана"," ")</f>
        <v xml:space="preserve"> </v>
      </c>
      <c r="H8" s="6" t="str">
        <f>IF(Спецификация!I24="","",Спецификация!I24)</f>
        <v/>
      </c>
      <c r="I8" s="6" t="str">
        <f>IF(Спецификация!J24="","",Спецификация!J24)</f>
        <v/>
      </c>
      <c r="J8" s="6" t="str">
        <f>IF(Спецификация!K24="","",Спецификация!K24)</f>
        <v/>
      </c>
      <c r="K8" s="6" t="str">
        <f>IF(Спецификация!L24="","",Спецификация!L24)</f>
        <v/>
      </c>
      <c r="L8" s="6" t="str">
        <f>IF(Спецификация!M24="Требуется","ПР","")</f>
        <v/>
      </c>
      <c r="M8" s="6" t="str">
        <f>IF(Спецификация!N24="Требуется","ФР","")</f>
        <v/>
      </c>
      <c r="N8" s="6" t="str">
        <f>IF(Спецификация!O24="Требуется","СР","")</f>
        <v/>
      </c>
      <c r="O8" s="1" t="str">
        <f>IF(Спецификация!P24="","",Спецификация!P24)</f>
        <v/>
      </c>
    </row>
    <row r="9" spans="1:15" x14ac:dyDescent="0.25">
      <c r="A9" s="1">
        <f>Спецификация!A25</f>
        <v>8</v>
      </c>
      <c r="B9" s="1" t="str">
        <f>(Спецификация!B25&amp;" "&amp;Спецификация!C25)</f>
        <v xml:space="preserve"> </v>
      </c>
      <c r="C9" s="5" t="str">
        <f>IF(Спецификация!D25="","",Спецификация!D25)</f>
        <v/>
      </c>
      <c r="D9" s="1" t="str">
        <f>IF(Спецификация!E25="","",Спецификация!E25)</f>
        <v/>
      </c>
      <c r="E9" s="1" t="str">
        <f>IF(Спецификация!F25="","",Спецификация!F25)</f>
        <v/>
      </c>
      <c r="F9" s="1" t="str">
        <f>IF(Спецификация!G25="","",Спецификация!G25)</f>
        <v/>
      </c>
      <c r="G9" s="6" t="str">
        <f>IF(Спецификация!H25="+","Не задана"," ")</f>
        <v xml:space="preserve"> </v>
      </c>
      <c r="H9" s="6" t="str">
        <f>IF(Спецификация!I25="","",Спецификация!I25)</f>
        <v/>
      </c>
      <c r="I9" s="6" t="str">
        <f>IF(Спецификация!J25="","",Спецификация!J25)</f>
        <v/>
      </c>
      <c r="J9" s="6" t="str">
        <f>IF(Спецификация!K25="","",Спецификация!K25)</f>
        <v/>
      </c>
      <c r="K9" s="6" t="str">
        <f>IF(Спецификация!L25="","",Спецификация!L25)</f>
        <v/>
      </c>
      <c r="L9" s="6" t="str">
        <f>IF(Спецификация!M25="Требуется","ПР","")</f>
        <v/>
      </c>
      <c r="M9" s="6" t="str">
        <f>IF(Спецификация!N25="Требуется","ФР","")</f>
        <v/>
      </c>
      <c r="N9" s="6" t="str">
        <f>IF(Спецификация!O25="Требуется","СР","")</f>
        <v/>
      </c>
      <c r="O9" s="1" t="str">
        <f>IF(Спецификация!P25="","",Спецификация!P25)</f>
        <v/>
      </c>
    </row>
    <row r="10" spans="1:15" x14ac:dyDescent="0.25">
      <c r="A10" s="1">
        <f>Спецификация!A26</f>
        <v>9</v>
      </c>
      <c r="B10" s="1" t="str">
        <f>(Спецификация!B26&amp;" "&amp;Спецификация!C26)</f>
        <v xml:space="preserve"> </v>
      </c>
      <c r="C10" s="5" t="str">
        <f>IF(Спецификация!D26="","",Спецификация!D26)</f>
        <v/>
      </c>
      <c r="D10" s="1" t="str">
        <f>IF(Спецификация!E26="","",Спецификация!E26)</f>
        <v/>
      </c>
      <c r="E10" s="1" t="str">
        <f>IF(Спецификация!F26="","",Спецификация!F26)</f>
        <v/>
      </c>
      <c r="F10" s="1" t="str">
        <f>IF(Спецификация!G26="","",Спецификация!G26)</f>
        <v/>
      </c>
      <c r="G10" s="6" t="str">
        <f>IF(Спецификация!H26="+","Не задана"," ")</f>
        <v xml:space="preserve"> </v>
      </c>
      <c r="H10" s="6" t="str">
        <f>IF(Спецификация!I26="","",Спецификация!I26)</f>
        <v/>
      </c>
      <c r="I10" s="6" t="str">
        <f>IF(Спецификация!J26="","",Спецификация!J26)</f>
        <v/>
      </c>
      <c r="J10" s="6" t="str">
        <f>IF(Спецификация!K26="","",Спецификация!K26)</f>
        <v/>
      </c>
      <c r="K10" s="6" t="str">
        <f>IF(Спецификация!L26="","",Спецификация!L26)</f>
        <v/>
      </c>
      <c r="L10" s="6" t="str">
        <f>IF(Спецификация!M26="Требуется","ПР","")</f>
        <v/>
      </c>
      <c r="M10" s="6" t="str">
        <f>IF(Спецификация!N26="Требуется","ФР","")</f>
        <v/>
      </c>
      <c r="N10" s="6" t="str">
        <f>IF(Спецификация!O26="Требуется","СР","")</f>
        <v/>
      </c>
      <c r="O10" s="1" t="str">
        <f>IF(Спецификация!P26="","",Спецификация!P26)</f>
        <v/>
      </c>
    </row>
    <row r="11" spans="1:15" x14ac:dyDescent="0.25">
      <c r="A11" s="1">
        <f>Спецификация!A27</f>
        <v>10</v>
      </c>
      <c r="B11" s="1" t="str">
        <f>(Спецификация!B27&amp;" "&amp;Спецификация!C27)</f>
        <v xml:space="preserve"> </v>
      </c>
      <c r="C11" s="5" t="str">
        <f>IF(Спецификация!D27="","",Спецификация!D27)</f>
        <v/>
      </c>
      <c r="D11" s="1" t="str">
        <f>IF(Спецификация!E27="","",Спецификация!E27)</f>
        <v/>
      </c>
      <c r="E11" s="1" t="str">
        <f>IF(Спецификация!F27="","",Спецификация!F27)</f>
        <v/>
      </c>
      <c r="F11" s="1" t="str">
        <f>IF(Спецификация!G27="","",Спецификация!G27)</f>
        <v/>
      </c>
      <c r="G11" s="6" t="str">
        <f>IF(Спецификация!H27="+","Не задана"," ")</f>
        <v xml:space="preserve"> </v>
      </c>
      <c r="H11" s="6" t="str">
        <f>IF(Спецификация!I27="","",Спецификация!I27)</f>
        <v/>
      </c>
      <c r="I11" s="6" t="str">
        <f>IF(Спецификация!J27="","",Спецификация!J27)</f>
        <v/>
      </c>
      <c r="J11" s="6" t="str">
        <f>IF(Спецификация!K27="","",Спецификация!K27)</f>
        <v/>
      </c>
      <c r="K11" s="6" t="str">
        <f>IF(Спецификация!L27="","",Спецификация!L27)</f>
        <v/>
      </c>
      <c r="L11" s="6" t="str">
        <f>IF(Спецификация!M27="Требуется","ПР","")</f>
        <v/>
      </c>
      <c r="M11" s="6" t="str">
        <f>IF(Спецификация!N27="Требуется","ФР","")</f>
        <v/>
      </c>
      <c r="N11" s="6" t="str">
        <f>IF(Спецификация!O27="Требуется","СР","")</f>
        <v/>
      </c>
      <c r="O11" s="1" t="str">
        <f>IF(Спецификация!P27="","",Спецификация!P27)</f>
        <v/>
      </c>
    </row>
    <row r="12" spans="1:15" x14ac:dyDescent="0.25">
      <c r="A12" s="1">
        <f>Спецификация!A28</f>
        <v>11</v>
      </c>
      <c r="B12" s="1" t="str">
        <f>(Спецификация!B28&amp;" "&amp;Спецификация!C28)</f>
        <v xml:space="preserve"> </v>
      </c>
      <c r="C12" s="5" t="str">
        <f>IF(Спецификация!D28="","",Спецификация!D28)</f>
        <v/>
      </c>
      <c r="D12" s="1" t="str">
        <f>IF(Спецификация!E28="","",Спецификация!E28)</f>
        <v/>
      </c>
      <c r="E12" s="1" t="str">
        <f>IF(Спецификация!F28="","",Спецификация!F28)</f>
        <v/>
      </c>
      <c r="F12" s="1" t="str">
        <f>IF(Спецификация!G28="","",Спецификация!G28)</f>
        <v/>
      </c>
      <c r="G12" s="6" t="str">
        <f>IF(Спецификация!H28="+","Не задана"," ")</f>
        <v xml:space="preserve"> </v>
      </c>
      <c r="H12" s="6" t="str">
        <f>IF(Спецификация!I28="","",Спецификация!I28)</f>
        <v/>
      </c>
      <c r="I12" s="6" t="str">
        <f>IF(Спецификация!J28="","",Спецификация!J28)</f>
        <v/>
      </c>
      <c r="J12" s="6" t="str">
        <f>IF(Спецификация!K28="","",Спецификация!K28)</f>
        <v/>
      </c>
      <c r="K12" s="6" t="str">
        <f>IF(Спецификация!L28="","",Спецификация!L28)</f>
        <v/>
      </c>
      <c r="L12" s="6" t="str">
        <f>IF(Спецификация!M28="Требуется","ПР","")</f>
        <v/>
      </c>
      <c r="M12" s="6" t="str">
        <f>IF(Спецификация!N28="Требуется","ФР","")</f>
        <v/>
      </c>
      <c r="N12" s="6" t="str">
        <f>IF(Спецификация!O28="Требуется","СР","")</f>
        <v/>
      </c>
      <c r="O12" s="1" t="str">
        <f>IF(Спецификация!P28="","",Спецификация!P28)</f>
        <v/>
      </c>
    </row>
    <row r="13" spans="1:15" x14ac:dyDescent="0.25">
      <c r="A13" s="1">
        <f>Спецификация!A29</f>
        <v>12</v>
      </c>
      <c r="B13" s="1" t="str">
        <f>(Спецификация!B29&amp;" "&amp;Спецификация!C29)</f>
        <v xml:space="preserve"> </v>
      </c>
      <c r="C13" s="5" t="str">
        <f>IF(Спецификация!D29="","",Спецификация!D29)</f>
        <v/>
      </c>
      <c r="D13" s="1" t="str">
        <f>IF(Спецификация!E29="","",Спецификация!E29)</f>
        <v/>
      </c>
      <c r="E13" s="1" t="str">
        <f>IF(Спецификация!F29="","",Спецификация!F29)</f>
        <v/>
      </c>
      <c r="F13" s="1" t="str">
        <f>IF(Спецификация!G29="","",Спецификация!G29)</f>
        <v/>
      </c>
      <c r="G13" s="6" t="str">
        <f>IF(Спецификация!H29="+","Не задана"," ")</f>
        <v xml:space="preserve"> </v>
      </c>
      <c r="H13" s="6" t="str">
        <f>IF(Спецификация!I29="","",Спецификация!I29)</f>
        <v/>
      </c>
      <c r="I13" s="6" t="str">
        <f>IF(Спецификация!J29="","",Спецификация!J29)</f>
        <v/>
      </c>
      <c r="J13" s="6" t="str">
        <f>IF(Спецификация!K29="","",Спецификация!K29)</f>
        <v/>
      </c>
      <c r="K13" s="6" t="str">
        <f>IF(Спецификация!L29="","",Спецификация!L29)</f>
        <v/>
      </c>
      <c r="L13" s="6" t="str">
        <f>IF(Спецификация!M29="Требуется","ПР","")</f>
        <v/>
      </c>
      <c r="M13" s="6" t="str">
        <f>IF(Спецификация!N29="Требуется","ФР","")</f>
        <v/>
      </c>
      <c r="N13" s="6" t="str">
        <f>IF(Спецификация!O29="Требуется","СР","")</f>
        <v/>
      </c>
      <c r="O13" s="1" t="str">
        <f>IF(Спецификация!P29="","",Спецификация!P29)</f>
        <v/>
      </c>
    </row>
    <row r="14" spans="1:15" x14ac:dyDescent="0.25">
      <c r="A14" s="1">
        <f>Спецификация!A30</f>
        <v>13</v>
      </c>
      <c r="B14" s="1" t="str">
        <f>(Спецификация!B30&amp;" "&amp;Спецификация!C30)</f>
        <v xml:space="preserve"> </v>
      </c>
      <c r="C14" s="5" t="str">
        <f>IF(Спецификация!D30="","",Спецификация!D30)</f>
        <v/>
      </c>
      <c r="D14" s="1" t="str">
        <f>IF(Спецификация!E30="","",Спецификация!E30)</f>
        <v/>
      </c>
      <c r="E14" s="1" t="str">
        <f>IF(Спецификация!F30="","",Спецификация!F30)</f>
        <v/>
      </c>
      <c r="F14" s="1" t="str">
        <f>IF(Спецификация!G30="","",Спецификация!G30)</f>
        <v/>
      </c>
      <c r="G14" s="6" t="str">
        <f>IF(Спецификация!H30="+","Не задана"," ")</f>
        <v xml:space="preserve"> </v>
      </c>
      <c r="H14" s="6" t="str">
        <f>IF(Спецификация!I30="","",Спецификация!I30)</f>
        <v/>
      </c>
      <c r="I14" s="6" t="str">
        <f>IF(Спецификация!J30="","",Спецификация!J30)</f>
        <v/>
      </c>
      <c r="J14" s="6" t="str">
        <f>IF(Спецификация!K30="","",Спецификация!K30)</f>
        <v/>
      </c>
      <c r="K14" s="6" t="str">
        <f>IF(Спецификация!L30="","",Спецификация!L30)</f>
        <v/>
      </c>
      <c r="L14" s="6" t="str">
        <f>IF(Спецификация!M30="Требуется","ПР","")</f>
        <v/>
      </c>
      <c r="M14" s="6" t="str">
        <f>IF(Спецификация!N30="Требуется","ФР","")</f>
        <v/>
      </c>
      <c r="N14" s="6" t="str">
        <f>IF(Спецификация!O30="Требуется","СР","")</f>
        <v/>
      </c>
      <c r="O14" s="1" t="str">
        <f>IF(Спецификация!P30="","",Спецификация!P30)</f>
        <v/>
      </c>
    </row>
    <row r="15" spans="1:15" x14ac:dyDescent="0.25">
      <c r="A15" s="1">
        <f>Спецификация!A31</f>
        <v>14</v>
      </c>
      <c r="B15" s="1" t="str">
        <f>(Спецификация!B31&amp;" "&amp;Спецификация!C31)</f>
        <v xml:space="preserve"> </v>
      </c>
      <c r="C15" s="5" t="str">
        <f>IF(Спецификация!D31="","",Спецификация!D31)</f>
        <v/>
      </c>
      <c r="D15" s="1" t="str">
        <f>IF(Спецификация!E31="","",Спецификация!E31)</f>
        <v/>
      </c>
      <c r="E15" s="1" t="str">
        <f>IF(Спецификация!F31="","",Спецификация!F31)</f>
        <v/>
      </c>
      <c r="F15" s="1" t="str">
        <f>IF(Спецификация!G31="","",Спецификация!G31)</f>
        <v/>
      </c>
      <c r="G15" s="6" t="str">
        <f>IF(Спецификация!H31="+","Не задана"," ")</f>
        <v xml:space="preserve"> </v>
      </c>
      <c r="H15" s="6" t="str">
        <f>IF(Спецификация!I31="","",Спецификация!I31)</f>
        <v/>
      </c>
      <c r="I15" s="6" t="str">
        <f>IF(Спецификация!J31="","",Спецификация!J31)</f>
        <v/>
      </c>
      <c r="J15" s="6" t="str">
        <f>IF(Спецификация!K31="","",Спецификация!K31)</f>
        <v/>
      </c>
      <c r="K15" s="6" t="str">
        <f>IF(Спецификация!L31="","",Спецификация!L31)</f>
        <v/>
      </c>
      <c r="L15" s="6" t="str">
        <f>IF(Спецификация!M31="Требуется","ПР","")</f>
        <v/>
      </c>
      <c r="M15" s="6" t="str">
        <f>IF(Спецификация!N31="Требуется","ФР","")</f>
        <v/>
      </c>
      <c r="N15" s="6" t="str">
        <f>IF(Спецификация!O31="Требуется","СР","")</f>
        <v/>
      </c>
      <c r="O15" s="1" t="str">
        <f>IF(Спецификация!P31="","",Спецификация!P31)</f>
        <v/>
      </c>
    </row>
    <row r="16" spans="1:15" x14ac:dyDescent="0.25">
      <c r="A16" s="1">
        <f>Спецификация!A32</f>
        <v>15</v>
      </c>
      <c r="B16" s="1" t="str">
        <f>(Спецификация!B32&amp;" "&amp;Спецификация!C32)</f>
        <v xml:space="preserve"> </v>
      </c>
      <c r="C16" s="5" t="str">
        <f>IF(Спецификация!D32="","",Спецификация!D32)</f>
        <v/>
      </c>
      <c r="D16" s="1" t="str">
        <f>IF(Спецификация!E32="","",Спецификация!E32)</f>
        <v/>
      </c>
      <c r="E16" s="1" t="str">
        <f>IF(Спецификация!F32="","",Спецификация!F32)</f>
        <v/>
      </c>
      <c r="F16" s="1" t="str">
        <f>IF(Спецификация!G32="","",Спецификация!G32)</f>
        <v/>
      </c>
      <c r="G16" s="6" t="str">
        <f>IF(Спецификация!H32="+","Не задана"," ")</f>
        <v xml:space="preserve"> </v>
      </c>
      <c r="H16" s="6" t="str">
        <f>IF(Спецификация!I32="","",Спецификация!I32)</f>
        <v/>
      </c>
      <c r="I16" s="6" t="str">
        <f>IF(Спецификация!J32="","",Спецификация!J32)</f>
        <v/>
      </c>
      <c r="J16" s="6" t="str">
        <f>IF(Спецификация!K32="","",Спецификация!K32)</f>
        <v/>
      </c>
      <c r="K16" s="6" t="str">
        <f>IF(Спецификация!L32="","",Спецификация!L32)</f>
        <v/>
      </c>
      <c r="L16" s="6" t="str">
        <f>IF(Спецификация!M32="Требуется","ПР","")</f>
        <v/>
      </c>
      <c r="M16" s="6" t="str">
        <f>IF(Спецификация!N32="Требуется","ФР","")</f>
        <v/>
      </c>
      <c r="N16" s="6" t="str">
        <f>IF(Спецификация!O32="Требуется","СР","")</f>
        <v/>
      </c>
      <c r="O16" s="1" t="str">
        <f>IF(Спецификация!P32="","",Спецификация!P32)</f>
        <v/>
      </c>
    </row>
    <row r="17" spans="1:15" x14ac:dyDescent="0.25">
      <c r="A17" s="1">
        <f>Спецификация!A33</f>
        <v>16</v>
      </c>
      <c r="B17" s="1" t="str">
        <f>(Спецификация!B33&amp;" "&amp;Спецификация!C33)</f>
        <v xml:space="preserve"> </v>
      </c>
      <c r="C17" s="5" t="str">
        <f>IF(Спецификация!D33="","",Спецификация!D33)</f>
        <v/>
      </c>
      <c r="D17" s="1" t="str">
        <f>IF(Спецификация!E33="","",Спецификация!E33)</f>
        <v/>
      </c>
      <c r="E17" s="1" t="str">
        <f>IF(Спецификация!F33="","",Спецификация!F33)</f>
        <v/>
      </c>
      <c r="F17" s="1" t="str">
        <f>IF(Спецификация!G33="","",Спецификация!G33)</f>
        <v/>
      </c>
      <c r="G17" s="6" t="str">
        <f>IF(Спецификация!H33="+","Не задана"," ")</f>
        <v xml:space="preserve"> </v>
      </c>
      <c r="H17" s="6" t="str">
        <f>IF(Спецификация!I33="","",Спецификация!I33)</f>
        <v/>
      </c>
      <c r="I17" s="6" t="str">
        <f>IF(Спецификация!J33="","",Спецификация!J33)</f>
        <v/>
      </c>
      <c r="J17" s="6" t="str">
        <f>IF(Спецификация!K33="","",Спецификация!K33)</f>
        <v/>
      </c>
      <c r="K17" s="6" t="str">
        <f>IF(Спецификация!L33="","",Спецификация!L33)</f>
        <v/>
      </c>
      <c r="L17" s="6" t="str">
        <f>IF(Спецификация!M33="Требуется","ПР","")</f>
        <v/>
      </c>
      <c r="M17" s="6" t="str">
        <f>IF(Спецификация!N33="Требуется","ФР","")</f>
        <v/>
      </c>
      <c r="N17" s="6" t="str">
        <f>IF(Спецификация!O33="Требуется","СР","")</f>
        <v/>
      </c>
      <c r="O17" s="1" t="str">
        <f>IF(Спецификация!P33="","",Спецификация!P33)</f>
        <v/>
      </c>
    </row>
    <row r="18" spans="1:15" x14ac:dyDescent="0.25">
      <c r="A18" s="1">
        <f>Спецификация!A34</f>
        <v>17</v>
      </c>
      <c r="B18" s="1" t="str">
        <f>(Спецификация!B34&amp;" "&amp;Спецификация!C34)</f>
        <v xml:space="preserve"> </v>
      </c>
      <c r="C18" s="5" t="str">
        <f>IF(Спецификация!D34="","",Спецификация!D34)</f>
        <v/>
      </c>
      <c r="D18" s="1" t="str">
        <f>IF(Спецификация!E34="","",Спецификация!E34)</f>
        <v/>
      </c>
      <c r="E18" s="1" t="str">
        <f>IF(Спецификация!F34="","",Спецификация!F34)</f>
        <v/>
      </c>
      <c r="F18" s="1" t="str">
        <f>IF(Спецификация!G34="","",Спецификация!G34)</f>
        <v/>
      </c>
      <c r="G18" s="6" t="str">
        <f>IF(Спецификация!H34="+","Не задана"," ")</f>
        <v xml:space="preserve"> </v>
      </c>
      <c r="H18" s="6" t="str">
        <f>IF(Спецификация!I34="","",Спецификация!I34)</f>
        <v/>
      </c>
      <c r="I18" s="6" t="str">
        <f>IF(Спецификация!J34="","",Спецификация!J34)</f>
        <v/>
      </c>
      <c r="J18" s="6" t="str">
        <f>IF(Спецификация!K34="","",Спецификация!K34)</f>
        <v/>
      </c>
      <c r="K18" s="6" t="str">
        <f>IF(Спецификация!L34="","",Спецификация!L34)</f>
        <v/>
      </c>
      <c r="L18" s="6" t="str">
        <f>IF(Спецификация!M34="Требуется","ПР","")</f>
        <v/>
      </c>
      <c r="M18" s="6" t="str">
        <f>IF(Спецификация!N34="Требуется","ФР","")</f>
        <v/>
      </c>
      <c r="N18" s="6" t="str">
        <f>IF(Спецификация!O34="Требуется","СР","")</f>
        <v/>
      </c>
      <c r="O18" s="1" t="str">
        <f>IF(Спецификация!P34="","",Спецификация!P34)</f>
        <v/>
      </c>
    </row>
    <row r="19" spans="1:15" x14ac:dyDescent="0.25">
      <c r="A19" s="1">
        <f>Спецификация!A35</f>
        <v>18</v>
      </c>
      <c r="B19" s="1" t="str">
        <f>(Спецификация!B35&amp;" "&amp;Спецификация!C35)</f>
        <v xml:space="preserve"> </v>
      </c>
      <c r="C19" s="5" t="str">
        <f>IF(Спецификация!D35="","",Спецификация!D35)</f>
        <v/>
      </c>
      <c r="D19" s="1" t="str">
        <f>IF(Спецификация!E35="","",Спецификация!E35)</f>
        <v/>
      </c>
      <c r="E19" s="1" t="str">
        <f>IF(Спецификация!F35="","",Спецификация!F35)</f>
        <v/>
      </c>
      <c r="F19" s="1" t="str">
        <f>IF(Спецификация!G35="","",Спецификация!G35)</f>
        <v/>
      </c>
      <c r="G19" s="6" t="str">
        <f>IF(Спецификация!H35="+","Не задана"," ")</f>
        <v xml:space="preserve"> </v>
      </c>
      <c r="H19" s="6" t="str">
        <f>IF(Спецификация!I35="","",Спецификация!I35)</f>
        <v/>
      </c>
      <c r="I19" s="6" t="str">
        <f>IF(Спецификация!J35="","",Спецификация!J35)</f>
        <v/>
      </c>
      <c r="J19" s="6" t="str">
        <f>IF(Спецификация!K35="","",Спецификация!K35)</f>
        <v/>
      </c>
      <c r="K19" s="6" t="str">
        <f>IF(Спецификация!L35="","",Спецификация!L35)</f>
        <v/>
      </c>
      <c r="L19" s="6" t="str">
        <f>IF(Спецификация!M35="Требуется","ПР","")</f>
        <v/>
      </c>
      <c r="M19" s="6" t="str">
        <f>IF(Спецификация!N35="Требуется","ФР","")</f>
        <v/>
      </c>
      <c r="N19" s="6" t="str">
        <f>IF(Спецификация!O35="Требуется","СР","")</f>
        <v/>
      </c>
      <c r="O19" s="1" t="str">
        <f>IF(Спецификация!P35="","",Спецификация!P35)</f>
        <v/>
      </c>
    </row>
    <row r="20" spans="1:15" x14ac:dyDescent="0.25">
      <c r="A20" s="1">
        <f>Спецификация!A36</f>
        <v>19</v>
      </c>
      <c r="B20" s="1" t="str">
        <f>(Спецификация!B36&amp;" "&amp;Спецификация!C36)</f>
        <v xml:space="preserve"> </v>
      </c>
      <c r="C20" s="5" t="str">
        <f>IF(Спецификация!D36="","",Спецификация!D36)</f>
        <v/>
      </c>
      <c r="D20" s="1" t="str">
        <f>IF(Спецификация!E36="","",Спецификация!E36)</f>
        <v/>
      </c>
      <c r="E20" s="1" t="str">
        <f>IF(Спецификация!F36="","",Спецификация!F36)</f>
        <v/>
      </c>
      <c r="F20" s="1" t="str">
        <f>IF(Спецификация!G36="","",Спецификация!G36)</f>
        <v/>
      </c>
      <c r="G20" s="6" t="str">
        <f>IF(Спецификация!H36="+","Не задана"," ")</f>
        <v xml:space="preserve"> </v>
      </c>
      <c r="H20" s="6" t="str">
        <f>IF(Спецификация!I36="","",Спецификация!I36)</f>
        <v/>
      </c>
      <c r="I20" s="6" t="str">
        <f>IF(Спецификация!J36="","",Спецификация!J36)</f>
        <v/>
      </c>
      <c r="J20" s="6" t="str">
        <f>IF(Спецификация!K36="","",Спецификация!K36)</f>
        <v/>
      </c>
      <c r="K20" s="6" t="str">
        <f>IF(Спецификация!L36="","",Спецификация!L36)</f>
        <v/>
      </c>
      <c r="L20" s="6" t="str">
        <f>IF(Спецификация!M36="Требуется","ПР","")</f>
        <v/>
      </c>
      <c r="M20" s="6" t="str">
        <f>IF(Спецификация!N36="Требуется","ФР","")</f>
        <v/>
      </c>
      <c r="N20" s="6" t="str">
        <f>IF(Спецификация!O36="Требуется","СР","")</f>
        <v/>
      </c>
      <c r="O20" s="1" t="str">
        <f>IF(Спецификация!P36="","",Спецификация!P36)</f>
        <v/>
      </c>
    </row>
    <row r="21" spans="1:15" x14ac:dyDescent="0.25">
      <c r="A21" s="1">
        <f>Спецификация!A37</f>
        <v>20</v>
      </c>
      <c r="B21" s="1" t="str">
        <f>(Спецификация!B37&amp;" "&amp;Спецификация!C37)</f>
        <v xml:space="preserve"> </v>
      </c>
      <c r="C21" s="5" t="str">
        <f>IF(Спецификация!D37="","",Спецификация!D37)</f>
        <v/>
      </c>
      <c r="D21" s="1" t="str">
        <f>IF(Спецификация!E37="","",Спецификация!E37)</f>
        <v/>
      </c>
      <c r="E21" s="1" t="str">
        <f>IF(Спецификация!F37="","",Спецификация!F37)</f>
        <v/>
      </c>
      <c r="F21" s="1" t="str">
        <f>IF(Спецификация!G37="","",Спецификация!G37)</f>
        <v/>
      </c>
      <c r="G21" s="6" t="str">
        <f>IF(Спецификация!H37="+","Не задана"," ")</f>
        <v xml:space="preserve"> </v>
      </c>
      <c r="H21" s="6" t="str">
        <f>IF(Спецификация!I37="","",Спецификация!I37)</f>
        <v/>
      </c>
      <c r="I21" s="6" t="str">
        <f>IF(Спецификация!J37="","",Спецификация!J37)</f>
        <v/>
      </c>
      <c r="J21" s="6" t="str">
        <f>IF(Спецификация!K37="","",Спецификация!K37)</f>
        <v/>
      </c>
      <c r="K21" s="6" t="str">
        <f>IF(Спецификация!L37="","",Спецификация!L37)</f>
        <v/>
      </c>
      <c r="L21" s="6" t="str">
        <f>IF(Спецификация!M37="Требуется","ПР","")</f>
        <v/>
      </c>
      <c r="M21" s="6" t="str">
        <f>IF(Спецификация!N37="Требуется","ФР","")</f>
        <v/>
      </c>
      <c r="N21" s="6" t="str">
        <f>IF(Спецификация!O37="Требуется","СР","")</f>
        <v/>
      </c>
      <c r="O21" s="1" t="str">
        <f>IF(Спецификация!P37="","",Спецификация!P37)</f>
        <v/>
      </c>
    </row>
    <row r="22" spans="1:15" x14ac:dyDescent="0.25">
      <c r="A22" s="1">
        <f>Спецификация!A38</f>
        <v>21</v>
      </c>
      <c r="B22" s="1" t="str">
        <f>(Спецификация!B38&amp;" "&amp;Спецификация!C38)</f>
        <v xml:space="preserve"> </v>
      </c>
      <c r="C22" s="5" t="str">
        <f>IF(Спецификация!D38="","",Спецификация!D38)</f>
        <v/>
      </c>
      <c r="D22" s="1" t="str">
        <f>IF(Спецификация!E38="","",Спецификация!E38)</f>
        <v/>
      </c>
      <c r="E22" s="1" t="str">
        <f>IF(Спецификация!F38="","",Спецификация!F38)</f>
        <v/>
      </c>
      <c r="F22" s="1" t="str">
        <f>IF(Спецификация!G38="","",Спецификация!G38)</f>
        <v/>
      </c>
      <c r="G22" s="6" t="str">
        <f>IF(Спецификация!H38="+","Не задана"," ")</f>
        <v xml:space="preserve"> </v>
      </c>
      <c r="H22" s="6" t="str">
        <f>IF(Спецификация!I38="","",Спецификация!I38)</f>
        <v/>
      </c>
      <c r="I22" s="6" t="str">
        <f>IF(Спецификация!J38="","",Спецификация!J38)</f>
        <v/>
      </c>
      <c r="J22" s="6" t="str">
        <f>IF(Спецификация!K38="","",Спецификация!K38)</f>
        <v/>
      </c>
      <c r="K22" s="6" t="str">
        <f>IF(Спецификация!L38="","",Спецификация!L38)</f>
        <v/>
      </c>
      <c r="L22" s="6" t="str">
        <f>IF(Спецификация!M38="Требуется","ПР","")</f>
        <v/>
      </c>
      <c r="M22" s="6" t="str">
        <f>IF(Спецификация!N38="Требуется","ФР","")</f>
        <v/>
      </c>
      <c r="N22" s="6" t="str">
        <f>IF(Спецификация!O38="Требуется","СР","")</f>
        <v/>
      </c>
      <c r="O22" s="1" t="str">
        <f>IF(Спецификация!P38="","",Спецификация!P38)</f>
        <v/>
      </c>
    </row>
    <row r="23" spans="1:15" x14ac:dyDescent="0.25">
      <c r="A23" s="1">
        <f>Спецификация!A39</f>
        <v>22</v>
      </c>
      <c r="B23" s="1" t="str">
        <f>(Спецификация!B39&amp;" "&amp;Спецификация!C39)</f>
        <v xml:space="preserve"> </v>
      </c>
      <c r="C23" s="5" t="str">
        <f>IF(Спецификация!D39="","",Спецификация!D39)</f>
        <v/>
      </c>
      <c r="D23" s="1" t="str">
        <f>IF(Спецификация!E39="","",Спецификация!E39)</f>
        <v/>
      </c>
      <c r="E23" s="1" t="str">
        <f>IF(Спецификация!F39="","",Спецификация!F39)</f>
        <v/>
      </c>
      <c r="F23" s="1" t="str">
        <f>IF(Спецификация!G39="","",Спецификация!G39)</f>
        <v/>
      </c>
      <c r="G23" s="6" t="str">
        <f>IF(Спецификация!H39="+","Не задана"," ")</f>
        <v xml:space="preserve"> </v>
      </c>
      <c r="H23" s="6" t="str">
        <f>IF(Спецификация!I39="","",Спецификация!I39)</f>
        <v/>
      </c>
      <c r="I23" s="6" t="str">
        <f>IF(Спецификация!J39="","",Спецификация!J39)</f>
        <v/>
      </c>
      <c r="J23" s="6" t="str">
        <f>IF(Спецификация!K39="","",Спецификация!K39)</f>
        <v/>
      </c>
      <c r="K23" s="6" t="str">
        <f>IF(Спецификация!L39="","",Спецификация!L39)</f>
        <v/>
      </c>
      <c r="L23" s="6" t="str">
        <f>IF(Спецификация!M39="Требуется","ПР","")</f>
        <v/>
      </c>
      <c r="M23" s="6" t="str">
        <f>IF(Спецификация!N39="Требуется","ФР","")</f>
        <v/>
      </c>
      <c r="N23" s="6" t="str">
        <f>IF(Спецификация!O39="Требуется","СР","")</f>
        <v/>
      </c>
      <c r="O23" s="1" t="str">
        <f>IF(Спецификация!P39="","",Спецификация!P39)</f>
        <v/>
      </c>
    </row>
    <row r="24" spans="1:15" x14ac:dyDescent="0.25">
      <c r="A24" s="1">
        <f>Спецификация!A40</f>
        <v>23</v>
      </c>
      <c r="B24" s="1" t="str">
        <f>(Спецификация!B40&amp;" "&amp;Спецификация!C40)</f>
        <v xml:space="preserve"> </v>
      </c>
      <c r="C24" s="5" t="str">
        <f>IF(Спецификация!D40="","",Спецификация!D40)</f>
        <v/>
      </c>
      <c r="D24" s="1" t="str">
        <f>IF(Спецификация!E40="","",Спецификация!E40)</f>
        <v/>
      </c>
      <c r="E24" s="1" t="str">
        <f>IF(Спецификация!F40="","",Спецификация!F40)</f>
        <v/>
      </c>
      <c r="F24" s="1" t="str">
        <f>IF(Спецификация!G40="","",Спецификация!G40)</f>
        <v/>
      </c>
      <c r="G24" s="6" t="str">
        <f>IF(Спецификация!H40="+","Не задана"," ")</f>
        <v xml:space="preserve"> </v>
      </c>
      <c r="H24" s="6" t="str">
        <f>IF(Спецификация!I40="","",Спецификация!I40)</f>
        <v/>
      </c>
      <c r="I24" s="6" t="str">
        <f>IF(Спецификация!J40="","",Спецификация!J40)</f>
        <v/>
      </c>
      <c r="J24" s="6" t="str">
        <f>IF(Спецификация!K40="","",Спецификация!K40)</f>
        <v/>
      </c>
      <c r="K24" s="6" t="str">
        <f>IF(Спецификация!L40="","",Спецификация!L40)</f>
        <v/>
      </c>
      <c r="L24" s="6" t="str">
        <f>IF(Спецификация!M40="Требуется","ПР","")</f>
        <v/>
      </c>
      <c r="M24" s="6" t="str">
        <f>IF(Спецификация!N40="Требуется","ФР","")</f>
        <v/>
      </c>
      <c r="N24" s="6" t="str">
        <f>IF(Спецификация!O40="Требуется","СР","")</f>
        <v/>
      </c>
      <c r="O24" s="1" t="str">
        <f>IF(Спецификация!P40="","",Спецификация!P40)</f>
        <v/>
      </c>
    </row>
    <row r="25" spans="1:15" x14ac:dyDescent="0.25">
      <c r="A25" s="1">
        <f>Спецификация!A41</f>
        <v>24</v>
      </c>
      <c r="B25" s="1" t="str">
        <f>(Спецификация!B41&amp;" "&amp;Спецификация!C41)</f>
        <v xml:space="preserve"> </v>
      </c>
      <c r="C25" s="5" t="str">
        <f>IF(Спецификация!D41="","",Спецификация!D41)</f>
        <v/>
      </c>
      <c r="D25" s="1" t="str">
        <f>IF(Спецификация!E41="","",Спецификация!E41)</f>
        <v/>
      </c>
      <c r="E25" s="1" t="str">
        <f>IF(Спецификация!F41="","",Спецификация!F41)</f>
        <v/>
      </c>
      <c r="F25" s="1" t="str">
        <f>IF(Спецификация!G41="","",Спецификация!G41)</f>
        <v/>
      </c>
      <c r="G25" s="6" t="str">
        <f>IF(Спецификация!H41="+","Не задана"," ")</f>
        <v xml:space="preserve"> </v>
      </c>
      <c r="H25" s="6" t="str">
        <f>IF(Спецификация!I41="","",Спецификация!I41)</f>
        <v/>
      </c>
      <c r="I25" s="6" t="str">
        <f>IF(Спецификация!J41="","",Спецификация!J41)</f>
        <v/>
      </c>
      <c r="J25" s="6" t="str">
        <f>IF(Спецификация!K41="","",Спецификация!K41)</f>
        <v/>
      </c>
      <c r="K25" s="6" t="str">
        <f>IF(Спецификация!L41="","",Спецификация!L41)</f>
        <v/>
      </c>
      <c r="L25" s="6" t="str">
        <f>IF(Спецификация!M41="Требуется","ПР","")</f>
        <v/>
      </c>
      <c r="M25" s="6" t="str">
        <f>IF(Спецификация!N41="Требуется","ФР","")</f>
        <v/>
      </c>
      <c r="N25" s="6" t="str">
        <f>IF(Спецификация!O41="Требуется","СР","")</f>
        <v/>
      </c>
      <c r="O25" s="1" t="str">
        <f>IF(Спецификация!P41="","",Спецификация!P41)</f>
        <v/>
      </c>
    </row>
    <row r="26" spans="1:15" x14ac:dyDescent="0.25">
      <c r="A26" s="1">
        <f>Спецификация!A42</f>
        <v>25</v>
      </c>
      <c r="B26" s="1" t="str">
        <f>(Спецификация!B42&amp;" "&amp;Спецификация!C42)</f>
        <v xml:space="preserve"> </v>
      </c>
      <c r="C26" s="5" t="str">
        <f>IF(Спецификация!D42="","",Спецификация!D42)</f>
        <v/>
      </c>
      <c r="D26" s="1" t="str">
        <f>IF(Спецификация!E42="","",Спецификация!E42)</f>
        <v/>
      </c>
      <c r="E26" s="1" t="str">
        <f>IF(Спецификация!F42="","",Спецификация!F42)</f>
        <v/>
      </c>
      <c r="F26" s="1" t="str">
        <f>IF(Спецификация!G42="","",Спецификация!G42)</f>
        <v/>
      </c>
      <c r="G26" s="6" t="str">
        <f>IF(Спецификация!H42="+","Не задана"," ")</f>
        <v xml:space="preserve"> </v>
      </c>
      <c r="H26" s="6" t="str">
        <f>IF(Спецификация!I42="","",Спецификация!I42)</f>
        <v/>
      </c>
      <c r="I26" s="6" t="str">
        <f>IF(Спецификация!J42="","",Спецификация!J42)</f>
        <v/>
      </c>
      <c r="J26" s="6" t="str">
        <f>IF(Спецификация!K42="","",Спецификация!K42)</f>
        <v/>
      </c>
      <c r="K26" s="6" t="str">
        <f>IF(Спецификация!L42="","",Спецификация!L42)</f>
        <v/>
      </c>
      <c r="L26" s="6" t="str">
        <f>IF(Спецификация!M42="Требуется","ПР","")</f>
        <v/>
      </c>
      <c r="M26" s="6" t="str">
        <f>IF(Спецификация!N42="Требуется","ФР","")</f>
        <v/>
      </c>
      <c r="N26" s="6" t="str">
        <f>IF(Спецификация!O42="Требуется","СР","")</f>
        <v/>
      </c>
      <c r="O26" s="1" t="str">
        <f>IF(Спецификация!P42="","",Спецификация!P42)</f>
        <v/>
      </c>
    </row>
    <row r="27" spans="1:15" x14ac:dyDescent="0.25">
      <c r="A27" s="1">
        <f>Спецификация!A43</f>
        <v>26</v>
      </c>
      <c r="B27" s="1" t="str">
        <f>(Спецификация!B43&amp;" "&amp;Спецификация!C43)</f>
        <v xml:space="preserve"> </v>
      </c>
      <c r="C27" s="5" t="str">
        <f>IF(Спецификация!D43="","",Спецификация!D43)</f>
        <v/>
      </c>
      <c r="D27" s="1" t="str">
        <f>IF(Спецификация!E43="","",Спецификация!E43)</f>
        <v/>
      </c>
      <c r="E27" s="1" t="str">
        <f>IF(Спецификация!F43="","",Спецификация!F43)</f>
        <v/>
      </c>
      <c r="F27" s="1" t="str">
        <f>IF(Спецификация!G43="","",Спецификация!G43)</f>
        <v/>
      </c>
      <c r="G27" s="6" t="str">
        <f>IF(Спецификация!H43="+","Не задана"," ")</f>
        <v xml:space="preserve"> </v>
      </c>
      <c r="H27" s="6" t="str">
        <f>IF(Спецификация!I43="","",Спецификация!I43)</f>
        <v/>
      </c>
      <c r="I27" s="6" t="str">
        <f>IF(Спецификация!J43="","",Спецификация!J43)</f>
        <v/>
      </c>
      <c r="J27" s="6" t="str">
        <f>IF(Спецификация!K43="","",Спецификация!K43)</f>
        <v/>
      </c>
      <c r="K27" s="6" t="str">
        <f>IF(Спецификация!L43="","",Спецификация!L43)</f>
        <v/>
      </c>
      <c r="L27" s="6" t="str">
        <f>IF(Спецификация!M43="Требуется","ПР","")</f>
        <v/>
      </c>
      <c r="M27" s="6" t="str">
        <f>IF(Спецификация!N43="Требуется","ФР","")</f>
        <v/>
      </c>
      <c r="N27" s="6" t="str">
        <f>IF(Спецификация!O43="Требуется","СР","")</f>
        <v/>
      </c>
      <c r="O27" s="1" t="str">
        <f>IF(Спецификация!P43="","",Спецификация!P43)</f>
        <v/>
      </c>
    </row>
    <row r="28" spans="1:15" x14ac:dyDescent="0.25">
      <c r="A28" s="1">
        <f>Спецификация!A44</f>
        <v>27</v>
      </c>
      <c r="B28" s="1" t="str">
        <f>(Спецификация!B44&amp;" "&amp;Спецификация!C44)</f>
        <v xml:space="preserve"> </v>
      </c>
      <c r="C28" s="5" t="str">
        <f>IF(Спецификация!D44="","",Спецификация!D44)</f>
        <v/>
      </c>
      <c r="D28" s="1" t="str">
        <f>IF(Спецификация!E44="","",Спецификация!E44)</f>
        <v/>
      </c>
      <c r="E28" s="1" t="str">
        <f>IF(Спецификация!F44="","",Спецификация!F44)</f>
        <v/>
      </c>
      <c r="F28" s="1" t="str">
        <f>IF(Спецификация!G44="","",Спецификация!G44)</f>
        <v/>
      </c>
      <c r="G28" s="6" t="str">
        <f>IF(Спецификация!H44="+","Не задана"," ")</f>
        <v xml:space="preserve"> </v>
      </c>
      <c r="H28" s="6" t="str">
        <f>IF(Спецификация!I44="","",Спецификация!I44)</f>
        <v/>
      </c>
      <c r="I28" s="6" t="str">
        <f>IF(Спецификация!J44="","",Спецификация!J44)</f>
        <v/>
      </c>
      <c r="J28" s="6" t="str">
        <f>IF(Спецификация!K44="","",Спецификация!K44)</f>
        <v/>
      </c>
      <c r="K28" s="6" t="str">
        <f>IF(Спецификация!L44="","",Спецификация!L44)</f>
        <v/>
      </c>
      <c r="L28" s="6" t="str">
        <f>IF(Спецификация!M44="Требуется","ПР","")</f>
        <v/>
      </c>
      <c r="M28" s="6" t="str">
        <f>IF(Спецификация!N44="Требуется","ФР","")</f>
        <v/>
      </c>
      <c r="N28" s="6" t="str">
        <f>IF(Спецификация!O44="Требуется","СР","")</f>
        <v/>
      </c>
      <c r="O28" s="1" t="str">
        <f>IF(Спецификация!P44="","",Спецификация!P44)</f>
        <v/>
      </c>
    </row>
    <row r="29" spans="1:15" x14ac:dyDescent="0.25">
      <c r="A29" s="1">
        <f>Спецификация!A45</f>
        <v>28</v>
      </c>
      <c r="B29" s="1" t="str">
        <f>(Спецификация!B45&amp;" "&amp;Спецификация!C45)</f>
        <v xml:space="preserve"> </v>
      </c>
      <c r="C29" s="5" t="str">
        <f>IF(Спецификация!D45="","",Спецификация!D45)</f>
        <v/>
      </c>
      <c r="D29" s="1" t="str">
        <f>IF(Спецификация!E45="","",Спецификация!E45)</f>
        <v/>
      </c>
      <c r="E29" s="1" t="str">
        <f>IF(Спецификация!F45="","",Спецификация!F45)</f>
        <v/>
      </c>
      <c r="F29" s="1" t="str">
        <f>IF(Спецификация!G45="","",Спецификация!G45)</f>
        <v/>
      </c>
      <c r="G29" s="6" t="str">
        <f>IF(Спецификация!H45="+","Не задана"," ")</f>
        <v xml:space="preserve"> </v>
      </c>
      <c r="H29" s="6" t="str">
        <f>IF(Спецификация!I45="","",Спецификация!I45)</f>
        <v/>
      </c>
      <c r="I29" s="6" t="str">
        <f>IF(Спецификация!J45="","",Спецификация!J45)</f>
        <v/>
      </c>
      <c r="J29" s="6" t="str">
        <f>IF(Спецификация!K45="","",Спецификация!K45)</f>
        <v/>
      </c>
      <c r="K29" s="6" t="str">
        <f>IF(Спецификация!L45="","",Спецификация!L45)</f>
        <v/>
      </c>
      <c r="L29" s="6" t="str">
        <f>IF(Спецификация!M45="Требуется","ПР","")</f>
        <v/>
      </c>
      <c r="M29" s="6" t="str">
        <f>IF(Спецификация!N45="Требуется","ФР","")</f>
        <v/>
      </c>
      <c r="N29" s="6" t="str">
        <f>IF(Спецификация!O45="Требуется","СР","")</f>
        <v/>
      </c>
      <c r="O29" s="1" t="str">
        <f>IF(Спецификация!P45="","",Спецификация!P45)</f>
        <v/>
      </c>
    </row>
    <row r="30" spans="1:15" x14ac:dyDescent="0.25">
      <c r="A30" s="1">
        <f>Спецификация!A46</f>
        <v>29</v>
      </c>
      <c r="B30" s="1" t="str">
        <f>(Спецификация!B46&amp;" "&amp;Спецификация!C46)</f>
        <v xml:space="preserve"> </v>
      </c>
      <c r="C30" s="5" t="str">
        <f>IF(Спецификация!D46="","",Спецификация!D46)</f>
        <v/>
      </c>
      <c r="D30" s="1" t="str">
        <f>IF(Спецификация!E46="","",Спецификация!E46)</f>
        <v/>
      </c>
      <c r="E30" s="1" t="str">
        <f>IF(Спецификация!F46="","",Спецификация!F46)</f>
        <v/>
      </c>
      <c r="F30" s="1" t="str">
        <f>IF(Спецификация!G46="","",Спецификация!G46)</f>
        <v/>
      </c>
      <c r="G30" s="6" t="str">
        <f>IF(Спецификация!H46="+","Не задана"," ")</f>
        <v xml:space="preserve"> </v>
      </c>
      <c r="H30" s="6" t="str">
        <f>IF(Спецификация!I46="","",Спецификация!I46)</f>
        <v/>
      </c>
      <c r="I30" s="6" t="str">
        <f>IF(Спецификация!J46="","",Спецификация!J46)</f>
        <v/>
      </c>
      <c r="J30" s="6" t="str">
        <f>IF(Спецификация!K46="","",Спецификация!K46)</f>
        <v/>
      </c>
      <c r="K30" s="6" t="str">
        <f>IF(Спецификация!L46="","",Спецификация!L46)</f>
        <v/>
      </c>
      <c r="L30" s="6" t="str">
        <f>IF(Спецификация!M46="Требуется","ПР","")</f>
        <v/>
      </c>
      <c r="M30" s="6" t="str">
        <f>IF(Спецификация!N46="Требуется","ФР","")</f>
        <v/>
      </c>
      <c r="N30" s="6" t="str">
        <f>IF(Спецификация!O46="Требуется","СР","")</f>
        <v/>
      </c>
      <c r="O30" s="1" t="str">
        <f>IF(Спецификация!P46="","",Спецификация!P46)</f>
        <v/>
      </c>
    </row>
    <row r="31" spans="1:15" x14ac:dyDescent="0.25">
      <c r="A31" s="1">
        <f>Спецификация!A47</f>
        <v>30</v>
      </c>
      <c r="B31" s="1" t="str">
        <f>(Спецификация!B47&amp;" "&amp;Спецификация!C47)</f>
        <v xml:space="preserve"> </v>
      </c>
      <c r="C31" s="5" t="str">
        <f>IF(Спецификация!D47="","",Спецификация!D47)</f>
        <v/>
      </c>
      <c r="D31" s="1" t="str">
        <f>IF(Спецификация!E47="","",Спецификация!E47)</f>
        <v/>
      </c>
      <c r="E31" s="1" t="str">
        <f>IF(Спецификация!F47="","",Спецификация!F47)</f>
        <v/>
      </c>
      <c r="F31" s="1" t="str">
        <f>IF(Спецификация!G47="","",Спецификация!G47)</f>
        <v/>
      </c>
      <c r="G31" s="6" t="str">
        <f>IF(Спецификация!H47="+","Не задана"," ")</f>
        <v xml:space="preserve"> </v>
      </c>
      <c r="H31" s="6" t="str">
        <f>IF(Спецификация!I47="","",Спецификация!I47)</f>
        <v/>
      </c>
      <c r="I31" s="6" t="str">
        <f>IF(Спецификация!J47="","",Спецификация!J47)</f>
        <v/>
      </c>
      <c r="J31" s="6" t="str">
        <f>IF(Спецификация!K47="","",Спецификация!K47)</f>
        <v/>
      </c>
      <c r="K31" s="6" t="str">
        <f>IF(Спецификация!L47="","",Спецификация!L47)</f>
        <v/>
      </c>
      <c r="L31" s="6" t="str">
        <f>IF(Спецификация!M47="Требуется","ПР","")</f>
        <v/>
      </c>
      <c r="M31" s="6" t="str">
        <f>IF(Спецификация!N47="Требуется","ФР","")</f>
        <v/>
      </c>
      <c r="N31" s="6" t="str">
        <f>IF(Спецификация!O47="Требуется","СР","")</f>
        <v/>
      </c>
      <c r="O31" s="1" t="str">
        <f>IF(Спецификация!P47="","",Спецификация!P47)</f>
        <v/>
      </c>
    </row>
    <row r="32" spans="1:15" x14ac:dyDescent="0.25">
      <c r="A32" s="1">
        <f>Спецификация!A48</f>
        <v>31</v>
      </c>
      <c r="B32" s="1" t="str">
        <f>(Спецификация!B48&amp;" "&amp;Спецификация!C48)</f>
        <v xml:space="preserve"> </v>
      </c>
      <c r="C32" s="5" t="str">
        <f>IF(Спецификация!D48="","",Спецификация!D48)</f>
        <v/>
      </c>
      <c r="D32" s="1" t="str">
        <f>IF(Спецификация!E48="","",Спецификация!E48)</f>
        <v/>
      </c>
      <c r="E32" s="1" t="str">
        <f>IF(Спецификация!F48="","",Спецификация!F48)</f>
        <v/>
      </c>
      <c r="F32" s="1" t="str">
        <f>IF(Спецификация!G48="","",Спецификация!G48)</f>
        <v/>
      </c>
      <c r="G32" s="6" t="str">
        <f>IF(Спецификация!H48="+","Не задана"," ")</f>
        <v xml:space="preserve"> </v>
      </c>
      <c r="H32" s="6" t="str">
        <f>IF(Спецификация!I48="","",Спецификация!I48)</f>
        <v/>
      </c>
      <c r="I32" s="6" t="str">
        <f>IF(Спецификация!J48="","",Спецификация!J48)</f>
        <v/>
      </c>
      <c r="J32" s="6" t="str">
        <f>IF(Спецификация!K48="","",Спецификация!K48)</f>
        <v/>
      </c>
      <c r="K32" s="6" t="str">
        <f>IF(Спецификация!L48="","",Спецификация!L48)</f>
        <v/>
      </c>
      <c r="L32" s="6" t="str">
        <f>IF(Спецификация!M48="Требуется","ПР","")</f>
        <v/>
      </c>
      <c r="M32" s="6" t="str">
        <f>IF(Спецификация!N48="Требуется","ФР","")</f>
        <v/>
      </c>
      <c r="N32" s="6" t="str">
        <f>IF(Спецификация!O48="Требуется","СР","")</f>
        <v/>
      </c>
      <c r="O32" s="1" t="str">
        <f>IF(Спецификация!P48="","",Спецификация!P48)</f>
        <v/>
      </c>
    </row>
    <row r="33" spans="1:15" x14ac:dyDescent="0.25">
      <c r="A33" s="1">
        <f>Спецификация!A49</f>
        <v>32</v>
      </c>
      <c r="B33" s="1" t="str">
        <f>(Спецификация!B49&amp;" "&amp;Спецификация!C49)</f>
        <v xml:space="preserve"> </v>
      </c>
      <c r="C33" s="5" t="str">
        <f>IF(Спецификация!D49="","",Спецификация!D49)</f>
        <v/>
      </c>
      <c r="D33" s="1" t="str">
        <f>IF(Спецификация!E49="","",Спецификация!E49)</f>
        <v/>
      </c>
      <c r="E33" s="1" t="str">
        <f>IF(Спецификация!F49="","",Спецификация!F49)</f>
        <v/>
      </c>
      <c r="F33" s="1" t="str">
        <f>IF(Спецификация!G49="","",Спецификация!G49)</f>
        <v/>
      </c>
      <c r="G33" s="6" t="str">
        <f>IF(Спецификация!H49="+","Не задана"," ")</f>
        <v xml:space="preserve"> </v>
      </c>
      <c r="H33" s="6" t="str">
        <f>IF(Спецификация!I49="","",Спецификация!I49)</f>
        <v/>
      </c>
      <c r="I33" s="6" t="str">
        <f>IF(Спецификация!J49="","",Спецификация!J49)</f>
        <v/>
      </c>
      <c r="J33" s="6" t="str">
        <f>IF(Спецификация!K49="","",Спецификация!K49)</f>
        <v/>
      </c>
      <c r="K33" s="6" t="str">
        <f>IF(Спецификация!L49="","",Спецификация!L49)</f>
        <v/>
      </c>
      <c r="L33" s="6" t="str">
        <f>IF(Спецификация!M49="Требуется","ПР","")</f>
        <v/>
      </c>
      <c r="M33" s="6" t="str">
        <f>IF(Спецификация!N49="Требуется","ФР","")</f>
        <v/>
      </c>
      <c r="N33" s="6" t="str">
        <f>IF(Спецификация!O49="Требуется","СР","")</f>
        <v/>
      </c>
      <c r="O33" s="1" t="str">
        <f>IF(Спецификация!P49="","",Спецификация!P49)</f>
        <v/>
      </c>
    </row>
    <row r="34" spans="1:15" x14ac:dyDescent="0.25">
      <c r="A34" s="1">
        <f>Спецификация!A50</f>
        <v>33</v>
      </c>
      <c r="B34" s="1" t="str">
        <f>(Спецификация!B50&amp;" "&amp;Спецификация!C50)</f>
        <v xml:space="preserve"> </v>
      </c>
      <c r="C34" s="5" t="str">
        <f>IF(Спецификация!D50="","",Спецификация!D50)</f>
        <v/>
      </c>
      <c r="D34" s="1" t="str">
        <f>IF(Спецификация!E50="","",Спецификация!E50)</f>
        <v/>
      </c>
      <c r="E34" s="1" t="str">
        <f>IF(Спецификация!F50="","",Спецификация!F50)</f>
        <v/>
      </c>
      <c r="F34" s="1" t="str">
        <f>IF(Спецификация!G50="","",Спецификация!G50)</f>
        <v/>
      </c>
      <c r="G34" s="6" t="str">
        <f>IF(Спецификация!H50="+","Не задана"," ")</f>
        <v xml:space="preserve"> </v>
      </c>
      <c r="H34" s="6" t="str">
        <f>IF(Спецификация!I50="","",Спецификация!I50)</f>
        <v/>
      </c>
      <c r="I34" s="6" t="str">
        <f>IF(Спецификация!J50="","",Спецификация!J50)</f>
        <v/>
      </c>
      <c r="J34" s="6" t="str">
        <f>IF(Спецификация!K50="","",Спецификация!K50)</f>
        <v/>
      </c>
      <c r="K34" s="6" t="str">
        <f>IF(Спецификация!L50="","",Спецификация!L50)</f>
        <v/>
      </c>
      <c r="L34" s="6" t="str">
        <f>IF(Спецификация!M50="Требуется","ПР","")</f>
        <v/>
      </c>
      <c r="M34" s="6" t="str">
        <f>IF(Спецификация!N50="Требуется","ФР","")</f>
        <v/>
      </c>
      <c r="N34" s="6" t="str">
        <f>IF(Спецификация!O50="Требуется","СР","")</f>
        <v/>
      </c>
      <c r="O34" s="1" t="str">
        <f>IF(Спецификация!P50="","",Спецификация!P50)</f>
        <v/>
      </c>
    </row>
    <row r="35" spans="1:15" x14ac:dyDescent="0.25">
      <c r="A35" s="1">
        <f>Спецификация!A51</f>
        <v>34</v>
      </c>
      <c r="B35" s="1" t="str">
        <f>(Спецификация!B51&amp;" "&amp;Спецификация!C51)</f>
        <v xml:space="preserve"> </v>
      </c>
      <c r="C35" s="5" t="str">
        <f>IF(Спецификация!D51="","",Спецификация!D51)</f>
        <v/>
      </c>
      <c r="D35" s="1" t="str">
        <f>IF(Спецификация!E51="","",Спецификация!E51)</f>
        <v/>
      </c>
      <c r="E35" s="1" t="str">
        <f>IF(Спецификация!F51="","",Спецификация!F51)</f>
        <v/>
      </c>
      <c r="F35" s="1" t="str">
        <f>IF(Спецификация!G51="","",Спецификация!G51)</f>
        <v/>
      </c>
      <c r="G35" s="6" t="str">
        <f>IF(Спецификация!H51="+","Не задана"," ")</f>
        <v xml:space="preserve"> </v>
      </c>
      <c r="H35" s="6" t="str">
        <f>IF(Спецификация!I51="","",Спецификация!I51)</f>
        <v/>
      </c>
      <c r="I35" s="6" t="str">
        <f>IF(Спецификация!J51="","",Спецификация!J51)</f>
        <v/>
      </c>
      <c r="J35" s="6" t="str">
        <f>IF(Спецификация!K51="","",Спецификация!K51)</f>
        <v/>
      </c>
      <c r="K35" s="6" t="str">
        <f>IF(Спецификация!L51="","",Спецификация!L51)</f>
        <v/>
      </c>
      <c r="L35" s="6" t="str">
        <f>IF(Спецификация!M51="Требуется","ПР","")</f>
        <v/>
      </c>
      <c r="M35" s="6" t="str">
        <f>IF(Спецификация!N51="Требуется","ФР","")</f>
        <v/>
      </c>
      <c r="N35" s="6" t="str">
        <f>IF(Спецификация!O51="Требуется","СР","")</f>
        <v/>
      </c>
      <c r="O35" s="1" t="str">
        <f>IF(Спецификация!P51="","",Спецификация!P51)</f>
        <v/>
      </c>
    </row>
    <row r="36" spans="1:15" x14ac:dyDescent="0.25">
      <c r="A36" s="1">
        <f>Спецификация!A52</f>
        <v>35</v>
      </c>
      <c r="B36" s="1" t="str">
        <f>(Спецификация!B52&amp;" "&amp;Спецификация!C52)</f>
        <v xml:space="preserve"> </v>
      </c>
      <c r="C36" s="5" t="str">
        <f>IF(Спецификация!D52="","",Спецификация!D52)</f>
        <v/>
      </c>
      <c r="D36" s="1" t="str">
        <f>IF(Спецификация!E52="","",Спецификация!E52)</f>
        <v/>
      </c>
      <c r="E36" s="1" t="str">
        <f>IF(Спецификация!F52="","",Спецификация!F52)</f>
        <v/>
      </c>
      <c r="F36" s="1" t="str">
        <f>IF(Спецификация!G52="","",Спецификация!G52)</f>
        <v/>
      </c>
      <c r="G36" s="6" t="str">
        <f>IF(Спецификация!H52="+","Не задана"," ")</f>
        <v xml:space="preserve"> </v>
      </c>
      <c r="H36" s="6" t="str">
        <f>IF(Спецификация!I52="","",Спецификация!I52)</f>
        <v/>
      </c>
      <c r="I36" s="6" t="str">
        <f>IF(Спецификация!J52="","",Спецификация!J52)</f>
        <v/>
      </c>
      <c r="J36" s="6" t="str">
        <f>IF(Спецификация!K52="","",Спецификация!K52)</f>
        <v/>
      </c>
      <c r="K36" s="6" t="str">
        <f>IF(Спецификация!L52="","",Спецификация!L52)</f>
        <v/>
      </c>
      <c r="L36" s="6" t="str">
        <f>IF(Спецификация!M52="Требуется","ПР","")</f>
        <v/>
      </c>
      <c r="M36" s="6" t="str">
        <f>IF(Спецификация!N52="Требуется","ФР","")</f>
        <v/>
      </c>
      <c r="N36" s="6" t="str">
        <f>IF(Спецификация!O52="Требуется","СР","")</f>
        <v/>
      </c>
      <c r="O36" s="1" t="str">
        <f>IF(Спецификация!P52="","",Спецификация!P52)</f>
        <v/>
      </c>
    </row>
    <row r="37" spans="1:15" x14ac:dyDescent="0.25">
      <c r="A37" s="1">
        <f>Спецификация!A53</f>
        <v>36</v>
      </c>
      <c r="B37" s="1" t="str">
        <f>(Спецификация!B53&amp;" "&amp;Спецификация!C53)</f>
        <v xml:space="preserve"> </v>
      </c>
      <c r="C37" s="5" t="str">
        <f>IF(Спецификация!D53="","",Спецификация!D53)</f>
        <v/>
      </c>
      <c r="D37" s="1" t="str">
        <f>IF(Спецификация!E53="","",Спецификация!E53)</f>
        <v/>
      </c>
      <c r="E37" s="1" t="str">
        <f>IF(Спецификация!F53="","",Спецификация!F53)</f>
        <v/>
      </c>
      <c r="F37" s="1" t="str">
        <f>IF(Спецификация!G53="","",Спецификация!G53)</f>
        <v/>
      </c>
      <c r="G37" s="6" t="str">
        <f>IF(Спецификация!H53="+","Не задана"," ")</f>
        <v xml:space="preserve"> </v>
      </c>
      <c r="H37" s="6" t="str">
        <f>IF(Спецификация!I53="","",Спецификация!I53)</f>
        <v/>
      </c>
      <c r="I37" s="6" t="str">
        <f>IF(Спецификация!J53="","",Спецификация!J53)</f>
        <v/>
      </c>
      <c r="J37" s="6" t="str">
        <f>IF(Спецификация!K53="","",Спецификация!K53)</f>
        <v/>
      </c>
      <c r="K37" s="6" t="str">
        <f>IF(Спецификация!L53="","",Спецификация!L53)</f>
        <v/>
      </c>
      <c r="L37" s="6" t="str">
        <f>IF(Спецификация!M53="Требуется","ПР","")</f>
        <v/>
      </c>
      <c r="M37" s="6" t="str">
        <f>IF(Спецификация!N53="Требуется","ФР","")</f>
        <v/>
      </c>
      <c r="N37" s="6" t="str">
        <f>IF(Спецификация!O53="Требуется","СР","")</f>
        <v/>
      </c>
      <c r="O37" s="1" t="str">
        <f>IF(Спецификация!P53="","",Спецификация!P53)</f>
        <v/>
      </c>
    </row>
    <row r="38" spans="1:15" x14ac:dyDescent="0.25">
      <c r="A38" s="1">
        <f>Спецификация!A54</f>
        <v>37</v>
      </c>
      <c r="B38" s="1" t="str">
        <f>(Спецификация!B54&amp;" "&amp;Спецификация!C54)</f>
        <v xml:space="preserve"> </v>
      </c>
      <c r="C38" s="5" t="str">
        <f>IF(Спецификация!D54="","",Спецификация!D54)</f>
        <v/>
      </c>
      <c r="D38" s="1" t="str">
        <f>IF(Спецификация!E54="","",Спецификация!E54)</f>
        <v/>
      </c>
      <c r="E38" s="1" t="str">
        <f>IF(Спецификация!F54="","",Спецификация!F54)</f>
        <v/>
      </c>
      <c r="F38" s="1" t="str">
        <f>IF(Спецификация!G54="","",Спецификация!G54)</f>
        <v/>
      </c>
      <c r="G38" s="6" t="str">
        <f>IF(Спецификация!H54="+","Не задана"," ")</f>
        <v xml:space="preserve"> </v>
      </c>
      <c r="H38" s="6" t="str">
        <f>IF(Спецификация!I54="","",Спецификация!I54)</f>
        <v/>
      </c>
      <c r="I38" s="6" t="str">
        <f>IF(Спецификация!J54="","",Спецификация!J54)</f>
        <v/>
      </c>
      <c r="J38" s="6" t="str">
        <f>IF(Спецификация!K54="","",Спецификация!K54)</f>
        <v/>
      </c>
      <c r="K38" s="6" t="str">
        <f>IF(Спецификация!L54="","",Спецификация!L54)</f>
        <v/>
      </c>
      <c r="L38" s="6" t="str">
        <f>IF(Спецификация!M54="Требуется","ПР","")</f>
        <v/>
      </c>
      <c r="M38" s="6" t="str">
        <f>IF(Спецификация!N54="Требуется","ФР","")</f>
        <v/>
      </c>
      <c r="N38" s="6" t="str">
        <f>IF(Спецификация!O54="Требуется","СР","")</f>
        <v/>
      </c>
      <c r="O38" s="1" t="str">
        <f>IF(Спецификация!P54="","",Спецификация!P54)</f>
        <v/>
      </c>
    </row>
    <row r="39" spans="1:15" x14ac:dyDescent="0.25">
      <c r="A39" s="1">
        <f>Спецификация!A55</f>
        <v>38</v>
      </c>
      <c r="B39" s="1" t="str">
        <f>(Спецификация!B55&amp;" "&amp;Спецификация!C55)</f>
        <v xml:space="preserve"> </v>
      </c>
      <c r="C39" s="5" t="str">
        <f>IF(Спецификация!D55="","",Спецификация!D55)</f>
        <v/>
      </c>
      <c r="D39" s="1" t="str">
        <f>IF(Спецификация!E55="","",Спецификация!E55)</f>
        <v/>
      </c>
      <c r="E39" s="1" t="str">
        <f>IF(Спецификация!F55="","",Спецификация!F55)</f>
        <v/>
      </c>
      <c r="F39" s="1" t="str">
        <f>IF(Спецификация!G55="","",Спецификация!G55)</f>
        <v/>
      </c>
      <c r="G39" s="6" t="str">
        <f>IF(Спецификация!H55="+","Не задана"," ")</f>
        <v xml:space="preserve"> </v>
      </c>
      <c r="H39" s="6" t="str">
        <f>IF(Спецификация!I55="","",Спецификация!I55)</f>
        <v/>
      </c>
      <c r="I39" s="6" t="str">
        <f>IF(Спецификация!J55="","",Спецификация!J55)</f>
        <v/>
      </c>
      <c r="J39" s="6" t="str">
        <f>IF(Спецификация!K55="","",Спецификация!K55)</f>
        <v/>
      </c>
      <c r="K39" s="6" t="str">
        <f>IF(Спецификация!L55="","",Спецификация!L55)</f>
        <v/>
      </c>
      <c r="L39" s="6" t="str">
        <f>IF(Спецификация!M55="Требуется","ПР","")</f>
        <v/>
      </c>
      <c r="M39" s="6" t="str">
        <f>IF(Спецификация!N55="Требуется","ФР","")</f>
        <v/>
      </c>
      <c r="N39" s="6" t="str">
        <f>IF(Спецификация!O55="Требуется","СР","")</f>
        <v/>
      </c>
      <c r="O39" s="1" t="str">
        <f>IF(Спецификация!P55="","",Спецификация!P55)</f>
        <v/>
      </c>
    </row>
    <row r="40" spans="1:15" x14ac:dyDescent="0.25">
      <c r="A40" s="1">
        <f>Спецификация!A56</f>
        <v>39</v>
      </c>
      <c r="B40" s="1" t="str">
        <f>(Спецификация!B56&amp;" "&amp;Спецификация!C56)</f>
        <v xml:space="preserve"> </v>
      </c>
      <c r="C40" s="5" t="str">
        <f>IF(Спецификация!D56="","",Спецификация!D56)</f>
        <v/>
      </c>
      <c r="D40" s="1" t="str">
        <f>IF(Спецификация!E56="","",Спецификация!E56)</f>
        <v/>
      </c>
      <c r="E40" s="1" t="str">
        <f>IF(Спецификация!F56="","",Спецификация!F56)</f>
        <v/>
      </c>
      <c r="F40" s="1" t="str">
        <f>IF(Спецификация!G56="","",Спецификация!G56)</f>
        <v/>
      </c>
      <c r="G40" s="6" t="str">
        <f>IF(Спецификация!H56="+","Не задана"," ")</f>
        <v xml:space="preserve"> </v>
      </c>
      <c r="H40" s="6" t="str">
        <f>IF(Спецификация!I56="","",Спецификация!I56)</f>
        <v/>
      </c>
      <c r="I40" s="6" t="str">
        <f>IF(Спецификация!J56="","",Спецификация!J56)</f>
        <v/>
      </c>
      <c r="J40" s="6" t="str">
        <f>IF(Спецификация!K56="","",Спецификация!K56)</f>
        <v/>
      </c>
      <c r="K40" s="6" t="str">
        <f>IF(Спецификация!L56="","",Спецификация!L56)</f>
        <v/>
      </c>
      <c r="L40" s="6" t="str">
        <f>IF(Спецификация!M56="Требуется","ПР","")</f>
        <v/>
      </c>
      <c r="M40" s="6" t="str">
        <f>IF(Спецификация!N56="Требуется","ФР","")</f>
        <v/>
      </c>
      <c r="N40" s="6" t="str">
        <f>IF(Спецификация!O56="Требуется","СР","")</f>
        <v/>
      </c>
      <c r="O40" s="1" t="str">
        <f>IF(Спецификация!P56="","",Спецификация!P56)</f>
        <v/>
      </c>
    </row>
    <row r="41" spans="1:15" x14ac:dyDescent="0.25">
      <c r="A41" s="1">
        <f>Спецификация!A57</f>
        <v>40</v>
      </c>
      <c r="B41" s="1" t="str">
        <f>(Спецификация!B57&amp;" "&amp;Спецификация!C57)</f>
        <v xml:space="preserve"> </v>
      </c>
      <c r="C41" s="5" t="str">
        <f>IF(Спецификация!D57="","",Спецификация!D57)</f>
        <v/>
      </c>
      <c r="D41" s="1" t="str">
        <f>IF(Спецификация!E57="","",Спецификация!E57)</f>
        <v/>
      </c>
      <c r="E41" s="1" t="str">
        <f>IF(Спецификация!F57="","",Спецификация!F57)</f>
        <v/>
      </c>
      <c r="F41" s="1" t="str">
        <f>IF(Спецификация!G57="","",Спецификация!G57)</f>
        <v/>
      </c>
      <c r="G41" s="6" t="str">
        <f>IF(Спецификация!H57="+","Не задана"," ")</f>
        <v xml:space="preserve"> </v>
      </c>
      <c r="H41" s="6" t="str">
        <f>IF(Спецификация!I57="","",Спецификация!I57)</f>
        <v/>
      </c>
      <c r="I41" s="6" t="str">
        <f>IF(Спецификация!J57="","",Спецификация!J57)</f>
        <v/>
      </c>
      <c r="J41" s="6" t="str">
        <f>IF(Спецификация!K57="","",Спецификация!K57)</f>
        <v/>
      </c>
      <c r="K41" s="6" t="str">
        <f>IF(Спецификация!L57="","",Спецификация!L57)</f>
        <v/>
      </c>
      <c r="L41" s="6" t="str">
        <f>IF(Спецификация!M57="Требуется","ПР","")</f>
        <v/>
      </c>
      <c r="M41" s="6" t="str">
        <f>IF(Спецификация!N57="Требуется","ФР","")</f>
        <v/>
      </c>
      <c r="N41" s="6" t="str">
        <f>IF(Спецификация!O57="Требуется","СР","")</f>
        <v/>
      </c>
      <c r="O41" s="1" t="str">
        <f>IF(Спецификация!P57="","",Спецификация!P57)</f>
        <v/>
      </c>
    </row>
    <row r="42" spans="1:15" x14ac:dyDescent="0.25">
      <c r="A42" s="1">
        <f>Спецификация!A58</f>
        <v>41</v>
      </c>
      <c r="B42" s="1" t="str">
        <f>(Спецификация!B58&amp;" "&amp;Спецификация!C58)</f>
        <v xml:space="preserve"> </v>
      </c>
      <c r="C42" s="5" t="str">
        <f>IF(Спецификация!D58="","",Спецификация!D58)</f>
        <v/>
      </c>
      <c r="D42" s="1" t="str">
        <f>IF(Спецификация!E58="","",Спецификация!E58)</f>
        <v/>
      </c>
      <c r="E42" s="1" t="str">
        <f>IF(Спецификация!F58="","",Спецификация!F58)</f>
        <v/>
      </c>
      <c r="F42" s="1" t="str">
        <f>IF(Спецификация!G58="","",Спецификация!G58)</f>
        <v/>
      </c>
      <c r="G42" s="6" t="str">
        <f>IF(Спецификация!H58="+","Не задана"," ")</f>
        <v xml:space="preserve"> </v>
      </c>
      <c r="H42" s="6" t="str">
        <f>IF(Спецификация!I58="","",Спецификация!I58)</f>
        <v/>
      </c>
      <c r="I42" s="6" t="str">
        <f>IF(Спецификация!J58="","",Спецификация!J58)</f>
        <v/>
      </c>
      <c r="J42" s="6" t="str">
        <f>IF(Спецификация!K58="","",Спецификация!K58)</f>
        <v/>
      </c>
      <c r="K42" s="6" t="str">
        <f>IF(Спецификация!L58="","",Спецификация!L58)</f>
        <v/>
      </c>
      <c r="L42" s="6" t="str">
        <f>IF(Спецификация!M58="Требуется","ПР","")</f>
        <v/>
      </c>
      <c r="M42" s="6" t="str">
        <f>IF(Спецификация!N58="Требуется","ФР","")</f>
        <v/>
      </c>
      <c r="N42" s="6" t="str">
        <f>IF(Спецификация!O58="Требуется","СР","")</f>
        <v/>
      </c>
      <c r="O42" s="1" t="str">
        <f>IF(Спецификация!P58="","",Спецификация!P58)</f>
        <v/>
      </c>
    </row>
    <row r="43" spans="1:15" x14ac:dyDescent="0.25">
      <c r="A43" s="1">
        <f>Спецификация!A59</f>
        <v>42</v>
      </c>
      <c r="B43" s="1" t="str">
        <f>(Спецификация!B59&amp;" "&amp;Спецификация!C59)</f>
        <v xml:space="preserve"> </v>
      </c>
      <c r="C43" s="5" t="str">
        <f>IF(Спецификация!D59="","",Спецификация!D59)</f>
        <v/>
      </c>
      <c r="D43" s="1" t="str">
        <f>IF(Спецификация!E59="","",Спецификация!E59)</f>
        <v/>
      </c>
      <c r="E43" s="1" t="str">
        <f>IF(Спецификация!F59="","",Спецификация!F59)</f>
        <v/>
      </c>
      <c r="F43" s="1" t="str">
        <f>IF(Спецификация!G59="","",Спецификация!G59)</f>
        <v/>
      </c>
      <c r="G43" s="6" t="str">
        <f>IF(Спецификация!H59="+","Не задана"," ")</f>
        <v xml:space="preserve"> </v>
      </c>
      <c r="H43" s="6" t="str">
        <f>IF(Спецификация!I59="","",Спецификация!I59)</f>
        <v/>
      </c>
      <c r="I43" s="6" t="str">
        <f>IF(Спецификация!J59="","",Спецификация!J59)</f>
        <v/>
      </c>
      <c r="J43" s="6" t="str">
        <f>IF(Спецификация!K59="","",Спецификация!K59)</f>
        <v/>
      </c>
      <c r="K43" s="6" t="str">
        <f>IF(Спецификация!L59="","",Спецификация!L59)</f>
        <v/>
      </c>
      <c r="L43" s="6" t="str">
        <f>IF(Спецификация!M59="Требуется","ПР","")</f>
        <v/>
      </c>
      <c r="M43" s="6" t="str">
        <f>IF(Спецификация!N59="Требуется","ФР","")</f>
        <v/>
      </c>
      <c r="N43" s="6" t="str">
        <f>IF(Спецификация!O59="Требуется","СР","")</f>
        <v/>
      </c>
      <c r="O43" s="1" t="str">
        <f>IF(Спецификация!P59="","",Спецификация!P59)</f>
        <v/>
      </c>
    </row>
    <row r="44" spans="1:15" x14ac:dyDescent="0.25">
      <c r="A44" s="1">
        <f>Спецификация!A60</f>
        <v>43</v>
      </c>
      <c r="B44" s="1" t="str">
        <f>(Спецификация!B60&amp;" "&amp;Спецификация!C60)</f>
        <v xml:space="preserve"> </v>
      </c>
      <c r="C44" s="5" t="str">
        <f>IF(Спецификация!D60="","",Спецификация!D60)</f>
        <v/>
      </c>
      <c r="D44" s="1" t="str">
        <f>IF(Спецификация!E60="","",Спецификация!E60)</f>
        <v/>
      </c>
      <c r="E44" s="1" t="str">
        <f>IF(Спецификация!F60="","",Спецификация!F60)</f>
        <v/>
      </c>
      <c r="F44" s="1" t="str">
        <f>IF(Спецификация!G60="","",Спецификация!G60)</f>
        <v/>
      </c>
      <c r="G44" s="6" t="str">
        <f>IF(Спецификация!H60="+","Не задана"," ")</f>
        <v xml:space="preserve"> </v>
      </c>
      <c r="H44" s="6" t="str">
        <f>IF(Спецификация!I60="","",Спецификация!I60)</f>
        <v/>
      </c>
      <c r="I44" s="6" t="str">
        <f>IF(Спецификация!J60="","",Спецификация!J60)</f>
        <v/>
      </c>
      <c r="J44" s="6" t="str">
        <f>IF(Спецификация!K60="","",Спецификация!K60)</f>
        <v/>
      </c>
      <c r="K44" s="6" t="str">
        <f>IF(Спецификация!L60="","",Спецификация!L60)</f>
        <v/>
      </c>
      <c r="L44" s="6" t="str">
        <f>IF(Спецификация!M60="Требуется","ПР","")</f>
        <v/>
      </c>
      <c r="M44" s="6" t="str">
        <f>IF(Спецификация!N60="Требуется","ФР","")</f>
        <v/>
      </c>
      <c r="N44" s="6" t="str">
        <f>IF(Спецификация!O60="Требуется","СР","")</f>
        <v/>
      </c>
      <c r="O44" s="1" t="str">
        <f>IF(Спецификация!P60="","",Спецификация!P60)</f>
        <v/>
      </c>
    </row>
    <row r="45" spans="1:15" x14ac:dyDescent="0.25">
      <c r="A45" s="1">
        <f>Спецификация!A61</f>
        <v>44</v>
      </c>
      <c r="B45" s="1" t="str">
        <f>(Спецификация!B61&amp;" "&amp;Спецификация!C61)</f>
        <v xml:space="preserve"> </v>
      </c>
      <c r="C45" s="5" t="str">
        <f>IF(Спецификация!D61="","",Спецификация!D61)</f>
        <v/>
      </c>
      <c r="D45" s="1" t="str">
        <f>IF(Спецификация!E61="","",Спецификация!E61)</f>
        <v/>
      </c>
      <c r="E45" s="1" t="str">
        <f>IF(Спецификация!F61="","",Спецификация!F61)</f>
        <v/>
      </c>
      <c r="F45" s="1" t="str">
        <f>IF(Спецификация!G61="","",Спецификация!G61)</f>
        <v/>
      </c>
      <c r="G45" s="6" t="str">
        <f>IF(Спецификация!H61="+","Не задана"," ")</f>
        <v xml:space="preserve"> </v>
      </c>
      <c r="H45" s="6" t="str">
        <f>IF(Спецификация!I61="","",Спецификация!I61)</f>
        <v/>
      </c>
      <c r="I45" s="6" t="str">
        <f>IF(Спецификация!J61="","",Спецификация!J61)</f>
        <v/>
      </c>
      <c r="J45" s="6" t="str">
        <f>IF(Спецификация!K61="","",Спецификация!K61)</f>
        <v/>
      </c>
      <c r="K45" s="6" t="str">
        <f>IF(Спецификация!L61="","",Спецификация!L61)</f>
        <v/>
      </c>
      <c r="L45" s="6" t="str">
        <f>IF(Спецификация!M61="Требуется","ПР","")</f>
        <v/>
      </c>
      <c r="M45" s="6" t="str">
        <f>IF(Спецификация!N61="Требуется","ФР","")</f>
        <v/>
      </c>
      <c r="N45" s="6" t="str">
        <f>IF(Спецификация!O61="Требуется","СР","")</f>
        <v/>
      </c>
      <c r="O45" s="1" t="str">
        <f>IF(Спецификация!P61="","",Спецификация!P61)</f>
        <v/>
      </c>
    </row>
    <row r="46" spans="1:15" x14ac:dyDescent="0.25">
      <c r="A46" s="1">
        <f>Спецификация!A62</f>
        <v>45</v>
      </c>
      <c r="B46" s="1" t="str">
        <f>(Спецификация!B62&amp;" "&amp;Спецификация!C62)</f>
        <v xml:space="preserve"> </v>
      </c>
      <c r="C46" s="5" t="str">
        <f>IF(Спецификация!D62="","",Спецификация!D62)</f>
        <v/>
      </c>
      <c r="D46" s="1" t="str">
        <f>IF(Спецификация!E62="","",Спецификация!E62)</f>
        <v/>
      </c>
      <c r="E46" s="1" t="str">
        <f>IF(Спецификация!F62="","",Спецификация!F62)</f>
        <v/>
      </c>
      <c r="F46" s="1" t="str">
        <f>IF(Спецификация!G62="","",Спецификация!G62)</f>
        <v/>
      </c>
      <c r="G46" s="6" t="str">
        <f>IF(Спецификация!H62="+","Не задана"," ")</f>
        <v xml:space="preserve"> </v>
      </c>
      <c r="H46" s="6" t="str">
        <f>IF(Спецификация!I62="","",Спецификация!I62)</f>
        <v/>
      </c>
      <c r="I46" s="6" t="str">
        <f>IF(Спецификация!J62="","",Спецификация!J62)</f>
        <v/>
      </c>
      <c r="J46" s="6" t="str">
        <f>IF(Спецификация!K62="","",Спецификация!K62)</f>
        <v/>
      </c>
      <c r="K46" s="6" t="str">
        <f>IF(Спецификация!L62="","",Спецификация!L62)</f>
        <v/>
      </c>
      <c r="L46" s="6" t="str">
        <f>IF(Спецификация!M62="Требуется","ПР","")</f>
        <v/>
      </c>
      <c r="M46" s="6" t="str">
        <f>IF(Спецификация!N62="Требуется","ФР","")</f>
        <v/>
      </c>
      <c r="N46" s="6" t="str">
        <f>IF(Спецификация!O62="Требуется","СР","")</f>
        <v/>
      </c>
      <c r="O46" s="1" t="str">
        <f>IF(Спецификация!P62="","",Спецификация!P62)</f>
        <v/>
      </c>
    </row>
    <row r="47" spans="1:15" x14ac:dyDescent="0.25">
      <c r="A47" s="1">
        <f>Спецификация!A63</f>
        <v>46</v>
      </c>
      <c r="B47" s="1" t="str">
        <f>(Спецификация!B63&amp;" "&amp;Спецификация!C63)</f>
        <v xml:space="preserve"> </v>
      </c>
      <c r="C47" s="5" t="str">
        <f>IF(Спецификация!D63="","",Спецификация!D63)</f>
        <v/>
      </c>
      <c r="D47" s="1" t="str">
        <f>IF(Спецификация!E63="","",Спецификация!E63)</f>
        <v/>
      </c>
      <c r="E47" s="1" t="str">
        <f>IF(Спецификация!F63="","",Спецификация!F63)</f>
        <v/>
      </c>
      <c r="F47" s="1" t="str">
        <f>IF(Спецификация!G63="","",Спецификация!G63)</f>
        <v/>
      </c>
      <c r="G47" s="6" t="str">
        <f>IF(Спецификация!H63="+","Не задана"," ")</f>
        <v xml:space="preserve"> </v>
      </c>
      <c r="H47" s="6" t="str">
        <f>IF(Спецификация!I63="","",Спецификация!I63)</f>
        <v/>
      </c>
      <c r="I47" s="6" t="str">
        <f>IF(Спецификация!J63="","",Спецификация!J63)</f>
        <v/>
      </c>
      <c r="J47" s="6" t="str">
        <f>IF(Спецификация!K63="","",Спецификация!K63)</f>
        <v/>
      </c>
      <c r="K47" s="6" t="str">
        <f>IF(Спецификация!L63="","",Спецификация!L63)</f>
        <v/>
      </c>
      <c r="L47" s="6" t="str">
        <f>IF(Спецификация!M63="Требуется","ПР","")</f>
        <v/>
      </c>
      <c r="M47" s="6" t="str">
        <f>IF(Спецификация!N63="Требуется","ФР","")</f>
        <v/>
      </c>
      <c r="N47" s="6" t="str">
        <f>IF(Спецификация!O63="Требуется","СР","")</f>
        <v/>
      </c>
      <c r="O47" s="1" t="str">
        <f>IF(Спецификация!P63="","",Спецификация!P63)</f>
        <v/>
      </c>
    </row>
    <row r="48" spans="1:15" x14ac:dyDescent="0.25">
      <c r="A48" s="1">
        <f>Спецификация!A64</f>
        <v>47</v>
      </c>
      <c r="B48" s="1" t="str">
        <f>(Спецификация!B64&amp;" "&amp;Спецификация!C64)</f>
        <v xml:space="preserve"> </v>
      </c>
      <c r="C48" s="5" t="str">
        <f>IF(Спецификация!D64="","",Спецификация!D64)</f>
        <v/>
      </c>
      <c r="D48" s="1" t="str">
        <f>IF(Спецификация!E64="","",Спецификация!E64)</f>
        <v/>
      </c>
      <c r="E48" s="1" t="str">
        <f>IF(Спецификация!F64="","",Спецификация!F64)</f>
        <v/>
      </c>
      <c r="F48" s="1" t="str">
        <f>IF(Спецификация!G64="","",Спецификация!G64)</f>
        <v/>
      </c>
      <c r="G48" s="6" t="str">
        <f>IF(Спецификация!H64="+","Не задана"," ")</f>
        <v xml:space="preserve"> </v>
      </c>
      <c r="H48" s="6" t="str">
        <f>IF(Спецификация!I64="","",Спецификация!I64)</f>
        <v/>
      </c>
      <c r="I48" s="6" t="str">
        <f>IF(Спецификация!J64="","",Спецификация!J64)</f>
        <v/>
      </c>
      <c r="J48" s="6" t="str">
        <f>IF(Спецификация!K64="","",Спецификация!K64)</f>
        <v/>
      </c>
      <c r="K48" s="6" t="str">
        <f>IF(Спецификация!L64="","",Спецификация!L64)</f>
        <v/>
      </c>
      <c r="L48" s="6" t="str">
        <f>IF(Спецификация!M64="Требуется","ПР","")</f>
        <v/>
      </c>
      <c r="M48" s="6" t="str">
        <f>IF(Спецификация!N64="Требуется","ФР","")</f>
        <v/>
      </c>
      <c r="N48" s="6" t="str">
        <f>IF(Спецификация!O64="Требуется","СР","")</f>
        <v/>
      </c>
      <c r="O48" s="1" t="str">
        <f>IF(Спецификация!P64="","",Спецификация!P64)</f>
        <v/>
      </c>
    </row>
    <row r="49" spans="1:15" x14ac:dyDescent="0.25">
      <c r="A49" s="1">
        <f>Спецификация!A65</f>
        <v>48</v>
      </c>
      <c r="B49" s="1" t="str">
        <f>(Спецификация!B65&amp;" "&amp;Спецификация!C65)</f>
        <v xml:space="preserve"> </v>
      </c>
      <c r="C49" s="5" t="str">
        <f>IF(Спецификация!D65="","",Спецификация!D65)</f>
        <v/>
      </c>
      <c r="D49" s="1" t="str">
        <f>IF(Спецификация!E65="","",Спецификация!E65)</f>
        <v/>
      </c>
      <c r="E49" s="1" t="str">
        <f>IF(Спецификация!F65="","",Спецификация!F65)</f>
        <v/>
      </c>
      <c r="F49" s="1" t="str">
        <f>IF(Спецификация!G65="","",Спецификация!G65)</f>
        <v/>
      </c>
      <c r="G49" s="6" t="str">
        <f>IF(Спецификация!H65="+","Не задана"," ")</f>
        <v xml:space="preserve"> </v>
      </c>
      <c r="H49" s="6" t="str">
        <f>IF(Спецификация!I65="","",Спецификация!I65)</f>
        <v/>
      </c>
      <c r="I49" s="6" t="str">
        <f>IF(Спецификация!J65="","",Спецификация!J65)</f>
        <v/>
      </c>
      <c r="J49" s="6" t="str">
        <f>IF(Спецификация!K65="","",Спецификация!K65)</f>
        <v/>
      </c>
      <c r="K49" s="6" t="str">
        <f>IF(Спецификация!L65="","",Спецификация!L65)</f>
        <v/>
      </c>
      <c r="L49" s="6" t="str">
        <f>IF(Спецификация!M65="Требуется","ПР","")</f>
        <v/>
      </c>
      <c r="M49" s="6" t="str">
        <f>IF(Спецификация!N65="Требуется","ФР","")</f>
        <v/>
      </c>
      <c r="N49" s="6" t="str">
        <f>IF(Спецификация!O65="Требуется","СР","")</f>
        <v/>
      </c>
      <c r="O49" s="1" t="str">
        <f>IF(Спецификация!P65="","",Спецификация!P65)</f>
        <v/>
      </c>
    </row>
    <row r="50" spans="1:15" x14ac:dyDescent="0.25">
      <c r="A50" s="1">
        <f>Спецификация!A66</f>
        <v>49</v>
      </c>
      <c r="B50" s="1" t="str">
        <f>(Спецификация!B66&amp;" "&amp;Спецификация!C66)</f>
        <v xml:space="preserve"> </v>
      </c>
      <c r="C50" s="5" t="str">
        <f>IF(Спецификация!D66="","",Спецификация!D66)</f>
        <v/>
      </c>
      <c r="D50" s="1" t="str">
        <f>IF(Спецификация!E66="","",Спецификация!E66)</f>
        <v/>
      </c>
      <c r="E50" s="1" t="str">
        <f>IF(Спецификация!F66="","",Спецификация!F66)</f>
        <v/>
      </c>
      <c r="F50" s="1" t="str">
        <f>IF(Спецификация!G66="","",Спецификация!G66)</f>
        <v/>
      </c>
      <c r="G50" s="6" t="str">
        <f>IF(Спецификация!H66="+","Не задана"," ")</f>
        <v xml:space="preserve"> </v>
      </c>
      <c r="H50" s="6" t="str">
        <f>IF(Спецификация!I66="","",Спецификация!I66)</f>
        <v/>
      </c>
      <c r="I50" s="6" t="str">
        <f>IF(Спецификация!J66="","",Спецификация!J66)</f>
        <v/>
      </c>
      <c r="J50" s="6" t="str">
        <f>IF(Спецификация!K66="","",Спецификация!K66)</f>
        <v/>
      </c>
      <c r="K50" s="6" t="str">
        <f>IF(Спецификация!L66="","",Спецификация!L66)</f>
        <v/>
      </c>
      <c r="L50" s="6" t="str">
        <f>IF(Спецификация!M66="Требуется","ПР","")</f>
        <v/>
      </c>
      <c r="M50" s="6" t="str">
        <f>IF(Спецификация!N66="Требуется","ФР","")</f>
        <v/>
      </c>
      <c r="N50" s="6" t="str">
        <f>IF(Спецификация!O66="Требуется","СР","")</f>
        <v/>
      </c>
      <c r="O50" s="1" t="str">
        <f>IF(Спецификация!P66="","",Спецификация!P66)</f>
        <v/>
      </c>
    </row>
    <row r="51" spans="1:15" x14ac:dyDescent="0.25">
      <c r="A51" s="1">
        <f>Спецификация!A67</f>
        <v>50</v>
      </c>
      <c r="B51" s="1" t="str">
        <f>(Спецификация!B67&amp;" "&amp;Спецификация!C67)</f>
        <v xml:space="preserve"> </v>
      </c>
      <c r="C51" s="5" t="str">
        <f>IF(Спецификация!D67="","",Спецификация!D67)</f>
        <v/>
      </c>
      <c r="D51" s="1" t="str">
        <f>IF(Спецификация!E67="","",Спецификация!E67)</f>
        <v/>
      </c>
      <c r="E51" s="1" t="str">
        <f>IF(Спецификация!F67="","",Спецификация!F67)</f>
        <v/>
      </c>
      <c r="F51" s="1" t="str">
        <f>IF(Спецификация!G67="","",Спецификация!G67)</f>
        <v/>
      </c>
      <c r="G51" s="6" t="str">
        <f>IF(Спецификация!H67="+","Не задана"," ")</f>
        <v xml:space="preserve"> </v>
      </c>
      <c r="H51" s="6" t="str">
        <f>IF(Спецификация!I67="","",Спецификация!I67)</f>
        <v/>
      </c>
      <c r="I51" s="6" t="str">
        <f>IF(Спецификация!J67="","",Спецификация!J67)</f>
        <v/>
      </c>
      <c r="J51" s="6" t="str">
        <f>IF(Спецификация!K67="","",Спецификация!K67)</f>
        <v/>
      </c>
      <c r="K51" s="6" t="str">
        <f>IF(Спецификация!L67="","",Спецификация!L67)</f>
        <v/>
      </c>
      <c r="L51" s="6" t="str">
        <f>IF(Спецификация!M67="Требуется","ПР","")</f>
        <v/>
      </c>
      <c r="M51" s="6" t="str">
        <f>IF(Спецификация!N67="Требуется","ФР","")</f>
        <v/>
      </c>
      <c r="N51" s="6" t="str">
        <f>IF(Спецификация!O67="Требуется","СР","")</f>
        <v/>
      </c>
      <c r="O51" s="1" t="str">
        <f>IF(Спецификация!P67="","",Спецификация!P67)</f>
        <v/>
      </c>
    </row>
    <row r="52" spans="1:15" x14ac:dyDescent="0.25">
      <c r="A52" s="1">
        <f>Спецификация!A68</f>
        <v>51</v>
      </c>
      <c r="B52" s="1" t="str">
        <f>(Спецификация!B68&amp;" "&amp;Спецификация!C68)</f>
        <v xml:space="preserve"> </v>
      </c>
      <c r="C52" s="5" t="str">
        <f>IF(Спецификация!D68="","",Спецификация!D68)</f>
        <v/>
      </c>
      <c r="D52" s="1" t="str">
        <f>IF(Спецификация!E68="","",Спецификация!E68)</f>
        <v/>
      </c>
      <c r="E52" s="1" t="str">
        <f>IF(Спецификация!F68="","",Спецификация!F68)</f>
        <v/>
      </c>
      <c r="F52" s="1" t="str">
        <f>IF(Спецификация!G68="","",Спецификация!G68)</f>
        <v/>
      </c>
      <c r="G52" s="6" t="str">
        <f>IF(Спецификация!H68="+","Не задана"," ")</f>
        <v xml:space="preserve"> </v>
      </c>
      <c r="H52" s="6" t="str">
        <f>IF(Спецификация!I68="","",Спецификация!I68)</f>
        <v/>
      </c>
      <c r="I52" s="6" t="str">
        <f>IF(Спецификация!J68="","",Спецификация!J68)</f>
        <v/>
      </c>
      <c r="J52" s="6" t="str">
        <f>IF(Спецификация!K68="","",Спецификация!K68)</f>
        <v/>
      </c>
      <c r="K52" s="6" t="str">
        <f>IF(Спецификация!L68="","",Спецификация!L68)</f>
        <v/>
      </c>
      <c r="L52" s="6" t="str">
        <f>IF(Спецификация!M68="Требуется","ПР","")</f>
        <v/>
      </c>
      <c r="M52" s="6" t="str">
        <f>IF(Спецификация!N68="Требуется","ФР","")</f>
        <v/>
      </c>
      <c r="N52" s="6" t="str">
        <f>IF(Спецификация!O68="Требуется","СР","")</f>
        <v/>
      </c>
      <c r="O52" s="1" t="str">
        <f>IF(Спецификация!P68="","",Спецификация!P68)</f>
        <v/>
      </c>
    </row>
    <row r="53" spans="1:15" x14ac:dyDescent="0.25">
      <c r="A53" s="1">
        <f>Спецификация!A69</f>
        <v>52</v>
      </c>
      <c r="B53" s="1" t="str">
        <f>(Спецификация!B69&amp;" "&amp;Спецификация!C69)</f>
        <v xml:space="preserve"> </v>
      </c>
      <c r="C53" s="5" t="str">
        <f>IF(Спецификация!D69="","",Спецификация!D69)</f>
        <v/>
      </c>
      <c r="D53" s="1" t="str">
        <f>IF(Спецификация!E69="","",Спецификация!E69)</f>
        <v/>
      </c>
      <c r="E53" s="1" t="str">
        <f>IF(Спецификация!F69="","",Спецификация!F69)</f>
        <v/>
      </c>
      <c r="F53" s="1" t="str">
        <f>IF(Спецификация!G69="","",Спецификация!G69)</f>
        <v/>
      </c>
      <c r="G53" s="6" t="str">
        <f>IF(Спецификация!H69="+","Не задана"," ")</f>
        <v xml:space="preserve"> </v>
      </c>
      <c r="H53" s="6" t="str">
        <f>IF(Спецификация!I69="","",Спецификация!I69)</f>
        <v/>
      </c>
      <c r="I53" s="6" t="str">
        <f>IF(Спецификация!J69="","",Спецификация!J69)</f>
        <v/>
      </c>
      <c r="J53" s="6" t="str">
        <f>IF(Спецификация!K69="","",Спецификация!K69)</f>
        <v/>
      </c>
      <c r="K53" s="6" t="str">
        <f>IF(Спецификация!L69="","",Спецификация!L69)</f>
        <v/>
      </c>
      <c r="L53" s="6" t="str">
        <f>IF(Спецификация!M69="Требуется","ПР","")</f>
        <v/>
      </c>
      <c r="M53" s="6" t="str">
        <f>IF(Спецификация!N69="Требуется","ФР","")</f>
        <v/>
      </c>
      <c r="N53" s="6" t="str">
        <f>IF(Спецификация!O69="Требуется","СР","")</f>
        <v/>
      </c>
      <c r="O53" s="1" t="str">
        <f>IF(Спецификация!P69="","",Спецификация!P69)</f>
        <v/>
      </c>
    </row>
    <row r="54" spans="1:15" x14ac:dyDescent="0.25">
      <c r="A54" s="1">
        <f>Спецификация!A70</f>
        <v>53</v>
      </c>
      <c r="B54" s="1" t="str">
        <f>(Спецификация!B70&amp;" "&amp;Спецификация!C70)</f>
        <v xml:space="preserve"> </v>
      </c>
      <c r="C54" s="5" t="str">
        <f>IF(Спецификация!D70="","",Спецификация!D70)</f>
        <v/>
      </c>
      <c r="D54" s="1" t="str">
        <f>IF(Спецификация!E70="","",Спецификация!E70)</f>
        <v/>
      </c>
      <c r="E54" s="1" t="str">
        <f>IF(Спецификация!F70="","",Спецификация!F70)</f>
        <v/>
      </c>
      <c r="F54" s="1" t="str">
        <f>IF(Спецификация!G70="","",Спецификация!G70)</f>
        <v/>
      </c>
      <c r="G54" s="6" t="str">
        <f>IF(Спецификация!H70="+","Не задана"," ")</f>
        <v xml:space="preserve"> </v>
      </c>
      <c r="H54" s="6" t="str">
        <f>IF(Спецификация!I70="","",Спецификация!I70)</f>
        <v/>
      </c>
      <c r="I54" s="6" t="str">
        <f>IF(Спецификация!J70="","",Спецификация!J70)</f>
        <v/>
      </c>
      <c r="J54" s="6" t="str">
        <f>IF(Спецификация!K70="","",Спецификация!K70)</f>
        <v/>
      </c>
      <c r="K54" s="6" t="str">
        <f>IF(Спецификация!L70="","",Спецификация!L70)</f>
        <v/>
      </c>
      <c r="L54" s="6" t="str">
        <f>IF(Спецификация!M70="Требуется","ПР","")</f>
        <v/>
      </c>
      <c r="M54" s="6" t="str">
        <f>IF(Спецификация!N70="Требуется","ФР","")</f>
        <v/>
      </c>
      <c r="N54" s="6" t="str">
        <f>IF(Спецификация!O70="Требуется","СР","")</f>
        <v/>
      </c>
      <c r="O54" s="1" t="str">
        <f>IF(Спецификация!P70="","",Спецификация!P70)</f>
        <v/>
      </c>
    </row>
    <row r="55" spans="1:15" x14ac:dyDescent="0.25">
      <c r="A55" s="1">
        <f>Спецификация!A71</f>
        <v>54</v>
      </c>
      <c r="B55" s="1" t="str">
        <f>(Спецификация!B71&amp;" "&amp;Спецификация!C71)</f>
        <v xml:space="preserve"> </v>
      </c>
      <c r="C55" s="5" t="str">
        <f>IF(Спецификация!D71="","",Спецификация!D71)</f>
        <v/>
      </c>
      <c r="D55" s="1" t="str">
        <f>IF(Спецификация!E71="","",Спецификация!E71)</f>
        <v/>
      </c>
      <c r="E55" s="1" t="str">
        <f>IF(Спецификация!F71="","",Спецификация!F71)</f>
        <v/>
      </c>
      <c r="F55" s="1" t="str">
        <f>IF(Спецификация!G71="","",Спецификация!G71)</f>
        <v/>
      </c>
      <c r="G55" s="6" t="str">
        <f>IF(Спецификация!H71="+","Не задана"," ")</f>
        <v xml:space="preserve"> </v>
      </c>
      <c r="H55" s="6" t="str">
        <f>IF(Спецификация!I71="","",Спецификация!I71)</f>
        <v/>
      </c>
      <c r="I55" s="6" t="str">
        <f>IF(Спецификация!J71="","",Спецификация!J71)</f>
        <v/>
      </c>
      <c r="J55" s="6" t="str">
        <f>IF(Спецификация!K71="","",Спецификация!K71)</f>
        <v/>
      </c>
      <c r="K55" s="6" t="str">
        <f>IF(Спецификация!L71="","",Спецификация!L71)</f>
        <v/>
      </c>
      <c r="L55" s="6" t="str">
        <f>IF(Спецификация!M71="Требуется","ПР","")</f>
        <v/>
      </c>
      <c r="M55" s="6" t="str">
        <f>IF(Спецификация!N71="Требуется","ФР","")</f>
        <v/>
      </c>
      <c r="N55" s="6" t="str">
        <f>IF(Спецификация!O71="Требуется","СР","")</f>
        <v/>
      </c>
      <c r="O55" s="1" t="str">
        <f>IF(Спецификация!P71="","",Спецификация!P71)</f>
        <v/>
      </c>
    </row>
    <row r="56" spans="1:15" x14ac:dyDescent="0.25">
      <c r="A56" s="1">
        <f>Спецификация!A72</f>
        <v>55</v>
      </c>
      <c r="B56" s="1" t="str">
        <f>(Спецификация!B72&amp;" "&amp;Спецификация!C72)</f>
        <v xml:space="preserve"> </v>
      </c>
      <c r="C56" s="5" t="str">
        <f>IF(Спецификация!D72="","",Спецификация!D72)</f>
        <v/>
      </c>
      <c r="D56" s="1" t="str">
        <f>IF(Спецификация!E72="","",Спецификация!E72)</f>
        <v/>
      </c>
      <c r="E56" s="1" t="str">
        <f>IF(Спецификация!F72="","",Спецификация!F72)</f>
        <v/>
      </c>
      <c r="F56" s="1" t="str">
        <f>IF(Спецификация!G72="","",Спецификация!G72)</f>
        <v/>
      </c>
      <c r="G56" s="6" t="str">
        <f>IF(Спецификация!H72="+","Не задана"," ")</f>
        <v xml:space="preserve"> </v>
      </c>
      <c r="H56" s="6" t="str">
        <f>IF(Спецификация!I72="","",Спецификация!I72)</f>
        <v/>
      </c>
      <c r="I56" s="6" t="str">
        <f>IF(Спецификация!J72="","",Спецификация!J72)</f>
        <v/>
      </c>
      <c r="J56" s="6" t="str">
        <f>IF(Спецификация!K72="","",Спецификация!K72)</f>
        <v/>
      </c>
      <c r="K56" s="6" t="str">
        <f>IF(Спецификация!L72="","",Спецификация!L72)</f>
        <v/>
      </c>
      <c r="L56" s="6" t="str">
        <f>IF(Спецификация!M72="Требуется","ПР","")</f>
        <v/>
      </c>
      <c r="M56" s="6" t="str">
        <f>IF(Спецификация!N72="Требуется","ФР","")</f>
        <v/>
      </c>
      <c r="N56" s="6" t="str">
        <f>IF(Спецификация!O72="Требуется","СР","")</f>
        <v/>
      </c>
      <c r="O56" s="1" t="str">
        <f>IF(Спецификация!P72="","",Спецификация!P72)</f>
        <v/>
      </c>
    </row>
    <row r="57" spans="1:15" x14ac:dyDescent="0.25">
      <c r="A57" s="1">
        <f>Спецификация!A73</f>
        <v>56</v>
      </c>
      <c r="B57" s="1" t="str">
        <f>(Спецификация!B73&amp;" "&amp;Спецификация!C73)</f>
        <v xml:space="preserve"> </v>
      </c>
      <c r="C57" s="5" t="str">
        <f>IF(Спецификация!D73="","",Спецификация!D73)</f>
        <v/>
      </c>
      <c r="D57" s="1" t="str">
        <f>IF(Спецификация!E73="","",Спецификация!E73)</f>
        <v/>
      </c>
      <c r="E57" s="1" t="str">
        <f>IF(Спецификация!F73="","",Спецификация!F73)</f>
        <v/>
      </c>
      <c r="F57" s="1" t="str">
        <f>IF(Спецификация!G73="","",Спецификация!G73)</f>
        <v/>
      </c>
      <c r="G57" s="6" t="str">
        <f>IF(Спецификация!H73="+","Не задана"," ")</f>
        <v xml:space="preserve"> </v>
      </c>
      <c r="H57" s="6" t="str">
        <f>IF(Спецификация!I73="","",Спецификация!I73)</f>
        <v/>
      </c>
      <c r="I57" s="6" t="str">
        <f>IF(Спецификация!J73="","",Спецификация!J73)</f>
        <v/>
      </c>
      <c r="J57" s="6" t="str">
        <f>IF(Спецификация!K73="","",Спецификация!K73)</f>
        <v/>
      </c>
      <c r="K57" s="6" t="str">
        <f>IF(Спецификация!L73="","",Спецификация!L73)</f>
        <v/>
      </c>
      <c r="L57" s="6" t="str">
        <f>IF(Спецификация!M73="Требуется","ПР","")</f>
        <v/>
      </c>
      <c r="M57" s="6" t="str">
        <f>IF(Спецификация!N73="Требуется","ФР","")</f>
        <v/>
      </c>
      <c r="N57" s="6" t="str">
        <f>IF(Спецификация!O73="Требуется","СР","")</f>
        <v/>
      </c>
      <c r="O57" s="1" t="str">
        <f>IF(Спецификация!P73="","",Спецификация!P73)</f>
        <v/>
      </c>
    </row>
    <row r="58" spans="1:15" x14ac:dyDescent="0.25">
      <c r="A58" s="1">
        <f>Спецификация!A74</f>
        <v>57</v>
      </c>
      <c r="B58" s="1" t="str">
        <f>(Спецификация!B74&amp;" "&amp;Спецификация!C74)</f>
        <v xml:space="preserve"> </v>
      </c>
      <c r="C58" s="5" t="str">
        <f>IF(Спецификация!D74="","",Спецификация!D74)</f>
        <v/>
      </c>
      <c r="D58" s="1" t="str">
        <f>IF(Спецификация!E74="","",Спецификация!E74)</f>
        <v/>
      </c>
      <c r="E58" s="1" t="str">
        <f>IF(Спецификация!F74="","",Спецификация!F74)</f>
        <v/>
      </c>
      <c r="F58" s="1" t="str">
        <f>IF(Спецификация!G74="","",Спецификация!G74)</f>
        <v/>
      </c>
      <c r="G58" s="6" t="str">
        <f>IF(Спецификация!H74="+","Не задана"," ")</f>
        <v xml:space="preserve"> </v>
      </c>
      <c r="H58" s="6" t="str">
        <f>IF(Спецификация!I74="","",Спецификация!I74)</f>
        <v/>
      </c>
      <c r="I58" s="6" t="str">
        <f>IF(Спецификация!J74="","",Спецификация!J74)</f>
        <v/>
      </c>
      <c r="J58" s="6" t="str">
        <f>IF(Спецификация!K74="","",Спецификация!K74)</f>
        <v/>
      </c>
      <c r="K58" s="6" t="str">
        <f>IF(Спецификация!L74="","",Спецификация!L74)</f>
        <v/>
      </c>
      <c r="L58" s="6" t="str">
        <f>IF(Спецификация!M74="Требуется","ПР","")</f>
        <v/>
      </c>
      <c r="M58" s="6" t="str">
        <f>IF(Спецификация!N74="Требуется","ФР","")</f>
        <v/>
      </c>
      <c r="N58" s="6" t="str">
        <f>IF(Спецификация!O74="Требуется","СР","")</f>
        <v/>
      </c>
      <c r="O58" s="1" t="str">
        <f>IF(Спецификация!P74="","",Спецификация!P74)</f>
        <v/>
      </c>
    </row>
    <row r="59" spans="1:15" x14ac:dyDescent="0.25">
      <c r="A59" s="1">
        <f>Спецификация!A75</f>
        <v>58</v>
      </c>
      <c r="B59" s="1" t="str">
        <f>(Спецификация!B75&amp;" "&amp;Спецификация!C75)</f>
        <v xml:space="preserve"> </v>
      </c>
      <c r="C59" s="5" t="str">
        <f>IF(Спецификация!D75="","",Спецификация!D75)</f>
        <v/>
      </c>
      <c r="D59" s="1" t="str">
        <f>IF(Спецификация!E75="","",Спецификация!E75)</f>
        <v/>
      </c>
      <c r="E59" s="1" t="str">
        <f>IF(Спецификация!F75="","",Спецификация!F75)</f>
        <v/>
      </c>
      <c r="F59" s="1" t="str">
        <f>IF(Спецификация!G75="","",Спецификация!G75)</f>
        <v/>
      </c>
      <c r="G59" s="6" t="str">
        <f>IF(Спецификация!H75="+","Не задана"," ")</f>
        <v xml:space="preserve"> </v>
      </c>
      <c r="H59" s="6" t="str">
        <f>IF(Спецификация!I75="","",Спецификация!I75)</f>
        <v/>
      </c>
      <c r="I59" s="6" t="str">
        <f>IF(Спецификация!J75="","",Спецификация!J75)</f>
        <v/>
      </c>
      <c r="J59" s="6" t="str">
        <f>IF(Спецификация!K75="","",Спецификация!K75)</f>
        <v/>
      </c>
      <c r="K59" s="6" t="str">
        <f>IF(Спецификация!L75="","",Спецификация!L75)</f>
        <v/>
      </c>
      <c r="L59" s="6" t="str">
        <f>IF(Спецификация!M75="Требуется","ПР","")</f>
        <v/>
      </c>
      <c r="M59" s="6" t="str">
        <f>IF(Спецификация!N75="Требуется","ФР","")</f>
        <v/>
      </c>
      <c r="N59" s="6" t="str">
        <f>IF(Спецификация!O75="Требуется","СР","")</f>
        <v/>
      </c>
      <c r="O59" s="1" t="str">
        <f>IF(Спецификация!P75="","",Спецификация!P75)</f>
        <v/>
      </c>
    </row>
    <row r="60" spans="1:15" x14ac:dyDescent="0.25">
      <c r="A60" s="1">
        <f>Спецификация!A76</f>
        <v>59</v>
      </c>
      <c r="B60" s="1" t="str">
        <f>(Спецификация!B76&amp;" "&amp;Спецификация!C76)</f>
        <v xml:space="preserve"> </v>
      </c>
      <c r="C60" s="5" t="str">
        <f>IF(Спецификация!D76="","",Спецификация!D76)</f>
        <v/>
      </c>
      <c r="D60" s="1" t="str">
        <f>IF(Спецификация!E76="","",Спецификация!E76)</f>
        <v/>
      </c>
      <c r="E60" s="1" t="str">
        <f>IF(Спецификация!F76="","",Спецификация!F76)</f>
        <v/>
      </c>
      <c r="F60" s="1" t="str">
        <f>IF(Спецификация!G76="","",Спецификация!G76)</f>
        <v/>
      </c>
      <c r="G60" s="6" t="str">
        <f>IF(Спецификация!H76="+","Не задана"," ")</f>
        <v xml:space="preserve"> </v>
      </c>
      <c r="H60" s="6" t="str">
        <f>IF(Спецификация!I76="","",Спецификация!I76)</f>
        <v/>
      </c>
      <c r="I60" s="6" t="str">
        <f>IF(Спецификация!J76="","",Спецификация!J76)</f>
        <v/>
      </c>
      <c r="J60" s="6" t="str">
        <f>IF(Спецификация!K76="","",Спецификация!K76)</f>
        <v/>
      </c>
      <c r="K60" s="6" t="str">
        <f>IF(Спецификация!L76="","",Спецификация!L76)</f>
        <v/>
      </c>
      <c r="L60" s="6" t="str">
        <f>IF(Спецификация!M76="Требуется","ПР","")</f>
        <v/>
      </c>
      <c r="M60" s="6" t="str">
        <f>IF(Спецификация!N76="Требуется","ФР","")</f>
        <v/>
      </c>
      <c r="N60" s="6" t="str">
        <f>IF(Спецификация!O76="Требуется","СР","")</f>
        <v/>
      </c>
      <c r="O60" s="1" t="str">
        <f>IF(Спецификация!P76="","",Спецификация!P76)</f>
        <v/>
      </c>
    </row>
    <row r="61" spans="1:15" x14ac:dyDescent="0.25">
      <c r="A61" s="1">
        <f>Спецификация!A77</f>
        <v>60</v>
      </c>
      <c r="B61" s="1" t="str">
        <f>(Спецификация!B77&amp;" "&amp;Спецификация!C77)</f>
        <v xml:space="preserve"> </v>
      </c>
      <c r="C61" s="5" t="str">
        <f>IF(Спецификация!D77="","",Спецификация!D77)</f>
        <v/>
      </c>
      <c r="D61" s="1" t="str">
        <f>IF(Спецификация!E77="","",Спецификация!E77)</f>
        <v/>
      </c>
      <c r="E61" s="1" t="str">
        <f>IF(Спецификация!F77="","",Спецификация!F77)</f>
        <v/>
      </c>
      <c r="F61" s="1" t="str">
        <f>IF(Спецификация!G77="","",Спецификация!G77)</f>
        <v/>
      </c>
      <c r="G61" s="6" t="str">
        <f>IF(Спецификация!H77="+","Не задана"," ")</f>
        <v xml:space="preserve"> </v>
      </c>
      <c r="H61" s="6" t="str">
        <f>IF(Спецификация!I77="","",Спецификация!I77)</f>
        <v/>
      </c>
      <c r="I61" s="6" t="str">
        <f>IF(Спецификация!J77="","",Спецификация!J77)</f>
        <v/>
      </c>
      <c r="J61" s="6" t="str">
        <f>IF(Спецификация!K77="","",Спецификация!K77)</f>
        <v/>
      </c>
      <c r="K61" s="6" t="str">
        <f>IF(Спецификация!L77="","",Спецификация!L77)</f>
        <v/>
      </c>
      <c r="L61" s="6" t="str">
        <f>IF(Спецификация!M77="Требуется","ПР","")</f>
        <v/>
      </c>
      <c r="M61" s="6" t="str">
        <f>IF(Спецификация!N77="Требуется","ФР","")</f>
        <v/>
      </c>
      <c r="N61" s="6" t="str">
        <f>IF(Спецификация!O77="Требуется","СР","")</f>
        <v/>
      </c>
      <c r="O61" s="1" t="str">
        <f>IF(Спецификация!P77="","",Спецификация!P77)</f>
        <v/>
      </c>
    </row>
    <row r="62" spans="1:15" x14ac:dyDescent="0.25">
      <c r="A62" s="1">
        <f>Спецификация!A78</f>
        <v>61</v>
      </c>
      <c r="B62" s="1" t="str">
        <f>(Спецификация!B78&amp;" "&amp;Спецификация!C78)</f>
        <v xml:space="preserve"> </v>
      </c>
      <c r="C62" s="5" t="str">
        <f>IF(Спецификация!D78="","",Спецификация!D78)</f>
        <v/>
      </c>
      <c r="D62" s="1" t="str">
        <f>IF(Спецификация!E78="","",Спецификация!E78)</f>
        <v/>
      </c>
      <c r="E62" s="1" t="str">
        <f>IF(Спецификация!F78="","",Спецификация!F78)</f>
        <v/>
      </c>
      <c r="F62" s="1" t="str">
        <f>IF(Спецификация!G78="","",Спецификация!G78)</f>
        <v/>
      </c>
      <c r="G62" s="6" t="str">
        <f>IF(Спецификация!H78="+","Не задана"," ")</f>
        <v xml:space="preserve"> </v>
      </c>
      <c r="H62" s="6" t="str">
        <f>IF(Спецификация!I78="","",Спецификация!I78)</f>
        <v/>
      </c>
      <c r="I62" s="6" t="str">
        <f>IF(Спецификация!J78="","",Спецификация!J78)</f>
        <v/>
      </c>
      <c r="J62" s="6" t="str">
        <f>IF(Спецификация!K78="","",Спецификация!K78)</f>
        <v/>
      </c>
      <c r="K62" s="6" t="str">
        <f>IF(Спецификация!L78="","",Спецификация!L78)</f>
        <v/>
      </c>
      <c r="L62" s="6" t="str">
        <f>IF(Спецификация!M78="Требуется","ПР","")</f>
        <v/>
      </c>
      <c r="M62" s="6" t="str">
        <f>IF(Спецификация!N78="Требуется","ФР","")</f>
        <v/>
      </c>
      <c r="N62" s="6" t="str">
        <f>IF(Спецификация!O78="Требуется","СР","")</f>
        <v/>
      </c>
      <c r="O62" s="1" t="str">
        <f>IF(Спецификация!P78="","",Спецификация!P78)</f>
        <v/>
      </c>
    </row>
    <row r="63" spans="1:15" x14ac:dyDescent="0.25">
      <c r="A63" s="1">
        <f>Спецификация!A79</f>
        <v>62</v>
      </c>
      <c r="B63" s="1" t="str">
        <f>(Спецификация!B79&amp;" "&amp;Спецификация!C79)</f>
        <v xml:space="preserve"> </v>
      </c>
      <c r="C63" s="5" t="str">
        <f>IF(Спецификация!D79="","",Спецификация!D79)</f>
        <v/>
      </c>
      <c r="D63" s="1" t="str">
        <f>IF(Спецификация!E79="","",Спецификация!E79)</f>
        <v/>
      </c>
      <c r="E63" s="1" t="str">
        <f>IF(Спецификация!F79="","",Спецификация!F79)</f>
        <v/>
      </c>
      <c r="F63" s="1" t="str">
        <f>IF(Спецификация!G79="","",Спецификация!G79)</f>
        <v/>
      </c>
      <c r="G63" s="6" t="str">
        <f>IF(Спецификация!H79="+","Не задана"," ")</f>
        <v xml:space="preserve"> </v>
      </c>
      <c r="H63" s="6" t="str">
        <f>IF(Спецификация!I79="","",Спецификация!I79)</f>
        <v/>
      </c>
      <c r="I63" s="6" t="str">
        <f>IF(Спецификация!J79="","",Спецификация!J79)</f>
        <v/>
      </c>
      <c r="J63" s="6" t="str">
        <f>IF(Спецификация!K79="","",Спецификация!K79)</f>
        <v/>
      </c>
      <c r="K63" s="6" t="str">
        <f>IF(Спецификация!L79="","",Спецификация!L79)</f>
        <v/>
      </c>
      <c r="L63" s="6" t="str">
        <f>IF(Спецификация!M79="Требуется","ПР","")</f>
        <v/>
      </c>
      <c r="M63" s="6" t="str">
        <f>IF(Спецификация!N79="Требуется","ФР","")</f>
        <v/>
      </c>
      <c r="N63" s="6" t="str">
        <f>IF(Спецификация!O79="Требуется","СР","")</f>
        <v/>
      </c>
      <c r="O63" s="1" t="str">
        <f>IF(Спецификация!P79="","",Спецификация!P79)</f>
        <v/>
      </c>
    </row>
    <row r="64" spans="1:15" x14ac:dyDescent="0.25">
      <c r="A64" s="1">
        <f>Спецификация!A80</f>
        <v>63</v>
      </c>
      <c r="B64" s="1" t="str">
        <f>(Спецификация!B80&amp;" "&amp;Спецификация!C80)</f>
        <v xml:space="preserve"> </v>
      </c>
      <c r="C64" s="5" t="str">
        <f>IF(Спецификация!D80="","",Спецификация!D80)</f>
        <v/>
      </c>
      <c r="D64" s="1" t="str">
        <f>IF(Спецификация!E80="","",Спецификация!E80)</f>
        <v/>
      </c>
      <c r="E64" s="1" t="str">
        <f>IF(Спецификация!F80="","",Спецификация!F80)</f>
        <v/>
      </c>
      <c r="F64" s="1" t="str">
        <f>IF(Спецификация!G80="","",Спецификация!G80)</f>
        <v/>
      </c>
      <c r="G64" s="6" t="str">
        <f>IF(Спецификация!H80="+","Не задана"," ")</f>
        <v xml:space="preserve"> </v>
      </c>
      <c r="H64" s="6" t="str">
        <f>IF(Спецификация!I80="","",Спецификация!I80)</f>
        <v/>
      </c>
      <c r="I64" s="6" t="str">
        <f>IF(Спецификация!J80="","",Спецификация!J80)</f>
        <v/>
      </c>
      <c r="J64" s="6" t="str">
        <f>IF(Спецификация!K80="","",Спецификация!K80)</f>
        <v/>
      </c>
      <c r="K64" s="6" t="str">
        <f>IF(Спецификация!L80="","",Спецификация!L80)</f>
        <v/>
      </c>
      <c r="L64" s="6" t="str">
        <f>IF(Спецификация!M80="Требуется","ПР","")</f>
        <v/>
      </c>
      <c r="M64" s="6" t="str">
        <f>IF(Спецификация!N80="Требуется","ФР","")</f>
        <v/>
      </c>
      <c r="N64" s="6" t="str">
        <f>IF(Спецификация!O80="Требуется","СР","")</f>
        <v/>
      </c>
      <c r="O64" s="1" t="str">
        <f>IF(Спецификация!P80="","",Спецификация!P80)</f>
        <v/>
      </c>
    </row>
    <row r="65" spans="1:15" x14ac:dyDescent="0.25">
      <c r="A65" s="1">
        <f>Спецификация!A81</f>
        <v>64</v>
      </c>
      <c r="B65" s="1" t="str">
        <f>(Спецификация!B81&amp;" "&amp;Спецификация!C81)</f>
        <v xml:space="preserve"> </v>
      </c>
      <c r="C65" s="5" t="str">
        <f>IF(Спецификация!D81="","",Спецификация!D81)</f>
        <v/>
      </c>
      <c r="D65" s="1" t="str">
        <f>IF(Спецификация!E81="","",Спецификация!E81)</f>
        <v/>
      </c>
      <c r="E65" s="1" t="str">
        <f>IF(Спецификация!F81="","",Спецификация!F81)</f>
        <v/>
      </c>
      <c r="F65" s="1" t="str">
        <f>IF(Спецификация!G81="","",Спецификация!G81)</f>
        <v/>
      </c>
      <c r="G65" s="6" t="str">
        <f>IF(Спецификация!H81="+","Не задана"," ")</f>
        <v xml:space="preserve"> </v>
      </c>
      <c r="H65" s="6" t="str">
        <f>IF(Спецификация!I81="","",Спецификация!I81)</f>
        <v/>
      </c>
      <c r="I65" s="6" t="str">
        <f>IF(Спецификация!J81="","",Спецификация!J81)</f>
        <v/>
      </c>
      <c r="J65" s="6" t="str">
        <f>IF(Спецификация!K81="","",Спецификация!K81)</f>
        <v/>
      </c>
      <c r="K65" s="6" t="str">
        <f>IF(Спецификация!L81="","",Спецификация!L81)</f>
        <v/>
      </c>
      <c r="L65" s="6" t="str">
        <f>IF(Спецификация!M81="Требуется","ПР","")</f>
        <v/>
      </c>
      <c r="M65" s="6" t="str">
        <f>IF(Спецификация!N81="Требуется","ФР","")</f>
        <v/>
      </c>
      <c r="N65" s="6" t="str">
        <f>IF(Спецификация!O81="Требуется","СР","")</f>
        <v/>
      </c>
      <c r="O65" s="1" t="str">
        <f>IF(Спецификация!P81="","",Спецификация!P81)</f>
        <v/>
      </c>
    </row>
    <row r="66" spans="1:15" x14ac:dyDescent="0.25">
      <c r="A66" s="1">
        <f>Спецификация!A82</f>
        <v>65</v>
      </c>
      <c r="B66" s="1" t="str">
        <f>(Спецификация!B82&amp;" "&amp;Спецификация!C82)</f>
        <v xml:space="preserve"> </v>
      </c>
      <c r="C66" s="5" t="str">
        <f>IF(Спецификация!D82="","",Спецификация!D82)</f>
        <v/>
      </c>
      <c r="D66" s="1" t="str">
        <f>IF(Спецификация!E82="","",Спецификация!E82)</f>
        <v/>
      </c>
      <c r="E66" s="1" t="str">
        <f>IF(Спецификация!F82="","",Спецификация!F82)</f>
        <v/>
      </c>
      <c r="F66" s="1" t="str">
        <f>IF(Спецификация!G82="","",Спецификация!G82)</f>
        <v/>
      </c>
      <c r="G66" s="6" t="str">
        <f>IF(Спецификация!H82="+","Не задана"," ")</f>
        <v xml:space="preserve"> </v>
      </c>
      <c r="H66" s="6" t="str">
        <f>IF(Спецификация!I82="","",Спецификация!I82)</f>
        <v/>
      </c>
      <c r="I66" s="6" t="str">
        <f>IF(Спецификация!J82="","",Спецификация!J82)</f>
        <v/>
      </c>
      <c r="J66" s="6" t="str">
        <f>IF(Спецификация!K82="","",Спецификация!K82)</f>
        <v/>
      </c>
      <c r="K66" s="6" t="str">
        <f>IF(Спецификация!L82="","",Спецификация!L82)</f>
        <v/>
      </c>
      <c r="L66" s="6" t="str">
        <f>IF(Спецификация!M82="Требуется","ПР","")</f>
        <v/>
      </c>
      <c r="M66" s="6" t="str">
        <f>IF(Спецификация!N82="Требуется","ФР","")</f>
        <v/>
      </c>
      <c r="N66" s="6" t="str">
        <f>IF(Спецификация!O82="Требуется","СР","")</f>
        <v/>
      </c>
      <c r="O66" s="1" t="str">
        <f>IF(Спецификация!P82="","",Спецификация!P82)</f>
        <v/>
      </c>
    </row>
    <row r="67" spans="1:15" x14ac:dyDescent="0.25">
      <c r="A67" s="1">
        <f>Спецификация!A83</f>
        <v>66</v>
      </c>
      <c r="B67" s="1" t="str">
        <f>(Спецификация!B83&amp;" "&amp;Спецификация!C83)</f>
        <v xml:space="preserve"> </v>
      </c>
      <c r="C67" s="5" t="str">
        <f>IF(Спецификация!D83="","",Спецификация!D83)</f>
        <v/>
      </c>
      <c r="D67" s="1" t="str">
        <f>IF(Спецификация!E83="","",Спецификация!E83)</f>
        <v/>
      </c>
      <c r="E67" s="1" t="str">
        <f>IF(Спецификация!F83="","",Спецификация!F83)</f>
        <v/>
      </c>
      <c r="F67" s="1" t="str">
        <f>IF(Спецификация!G83="","",Спецификация!G83)</f>
        <v/>
      </c>
      <c r="G67" s="6" t="str">
        <f>IF(Спецификация!H83="+","Не задана"," ")</f>
        <v xml:space="preserve"> </v>
      </c>
      <c r="H67" s="6" t="str">
        <f>IF(Спецификация!I83="","",Спецификация!I83)</f>
        <v/>
      </c>
      <c r="I67" s="6" t="str">
        <f>IF(Спецификация!J83="","",Спецификация!J83)</f>
        <v/>
      </c>
      <c r="J67" s="6" t="str">
        <f>IF(Спецификация!K83="","",Спецификация!K83)</f>
        <v/>
      </c>
      <c r="K67" s="6" t="str">
        <f>IF(Спецификация!L83="","",Спецификация!L83)</f>
        <v/>
      </c>
      <c r="L67" s="6" t="str">
        <f>IF(Спецификация!M83="Требуется","ПР","")</f>
        <v/>
      </c>
      <c r="M67" s="6" t="str">
        <f>IF(Спецификация!N83="Требуется","ФР","")</f>
        <v/>
      </c>
      <c r="N67" s="6" t="str">
        <f>IF(Спецификация!O83="Требуется","СР","")</f>
        <v/>
      </c>
      <c r="O67" s="1" t="str">
        <f>IF(Спецификация!P83="","",Спецификация!P83)</f>
        <v/>
      </c>
    </row>
    <row r="68" spans="1:15" x14ac:dyDescent="0.25">
      <c r="A68" s="1">
        <f>Спецификация!A84</f>
        <v>67</v>
      </c>
      <c r="B68" s="1" t="str">
        <f>(Спецификация!B84&amp;" "&amp;Спецификация!C84)</f>
        <v xml:space="preserve"> </v>
      </c>
      <c r="C68" s="5" t="str">
        <f>IF(Спецификация!D84="","",Спецификация!D84)</f>
        <v/>
      </c>
      <c r="D68" s="1" t="str">
        <f>IF(Спецификация!E84="","",Спецификация!E84)</f>
        <v/>
      </c>
      <c r="E68" s="1" t="str">
        <f>IF(Спецификация!F84="","",Спецификация!F84)</f>
        <v/>
      </c>
      <c r="F68" s="1" t="str">
        <f>IF(Спецификация!G84="","",Спецификация!G84)</f>
        <v/>
      </c>
      <c r="G68" s="6" t="str">
        <f>IF(Спецификация!H84="+","Не задана"," ")</f>
        <v xml:space="preserve"> </v>
      </c>
      <c r="H68" s="6" t="str">
        <f>IF(Спецификация!I84="","",Спецификация!I84)</f>
        <v/>
      </c>
      <c r="I68" s="6" t="str">
        <f>IF(Спецификация!J84="","",Спецификация!J84)</f>
        <v/>
      </c>
      <c r="J68" s="6" t="str">
        <f>IF(Спецификация!K84="","",Спецификация!K84)</f>
        <v/>
      </c>
      <c r="K68" s="6" t="str">
        <f>IF(Спецификация!L84="","",Спецификация!L84)</f>
        <v/>
      </c>
      <c r="L68" s="6" t="str">
        <f>IF(Спецификация!M84="Требуется","ПР","")</f>
        <v/>
      </c>
      <c r="M68" s="6" t="str">
        <f>IF(Спецификация!N84="Требуется","ФР","")</f>
        <v/>
      </c>
      <c r="N68" s="6" t="str">
        <f>IF(Спецификация!O84="Требуется","СР","")</f>
        <v/>
      </c>
      <c r="O68" s="1" t="str">
        <f>IF(Спецификация!P84="","",Спецификация!P84)</f>
        <v/>
      </c>
    </row>
    <row r="69" spans="1:15" x14ac:dyDescent="0.25">
      <c r="A69" s="1">
        <f>Спецификация!A85</f>
        <v>68</v>
      </c>
      <c r="B69" s="1" t="str">
        <f>(Спецификация!B85&amp;" "&amp;Спецификация!C85)</f>
        <v xml:space="preserve"> </v>
      </c>
      <c r="C69" s="5" t="str">
        <f>IF(Спецификация!D85="","",Спецификация!D85)</f>
        <v/>
      </c>
      <c r="D69" s="1" t="str">
        <f>IF(Спецификация!E85="","",Спецификация!E85)</f>
        <v/>
      </c>
      <c r="E69" s="1" t="str">
        <f>IF(Спецификация!F85="","",Спецификация!F85)</f>
        <v/>
      </c>
      <c r="F69" s="1" t="str">
        <f>IF(Спецификация!G85="","",Спецификация!G85)</f>
        <v/>
      </c>
      <c r="G69" s="6" t="str">
        <f>IF(Спецификация!H85="+","Не задана"," ")</f>
        <v xml:space="preserve"> </v>
      </c>
      <c r="H69" s="6" t="str">
        <f>IF(Спецификация!I85="","",Спецификация!I85)</f>
        <v/>
      </c>
      <c r="I69" s="6" t="str">
        <f>IF(Спецификация!J85="","",Спецификация!J85)</f>
        <v/>
      </c>
      <c r="J69" s="6" t="str">
        <f>IF(Спецификация!K85="","",Спецификация!K85)</f>
        <v/>
      </c>
      <c r="K69" s="6" t="str">
        <f>IF(Спецификация!L85="","",Спецификация!L85)</f>
        <v/>
      </c>
      <c r="L69" s="6" t="str">
        <f>IF(Спецификация!M85="Требуется","ПР","")</f>
        <v/>
      </c>
      <c r="M69" s="6" t="str">
        <f>IF(Спецификация!N85="Требуется","ФР","")</f>
        <v/>
      </c>
      <c r="N69" s="6" t="str">
        <f>IF(Спецификация!O85="Требуется","СР","")</f>
        <v/>
      </c>
      <c r="O69" s="1" t="str">
        <f>IF(Спецификация!P85="","",Спецификация!P85)</f>
        <v/>
      </c>
    </row>
    <row r="70" spans="1:15" x14ac:dyDescent="0.25">
      <c r="A70" s="1">
        <f>Спецификация!A86</f>
        <v>69</v>
      </c>
      <c r="B70" s="1" t="str">
        <f>(Спецификация!B86&amp;" "&amp;Спецификация!C86)</f>
        <v xml:space="preserve"> </v>
      </c>
      <c r="C70" s="5" t="str">
        <f>IF(Спецификация!D86="","",Спецификация!D86)</f>
        <v/>
      </c>
      <c r="D70" s="1" t="str">
        <f>IF(Спецификация!E86="","",Спецификация!E86)</f>
        <v/>
      </c>
      <c r="E70" s="1" t="str">
        <f>IF(Спецификация!F86="","",Спецификация!F86)</f>
        <v/>
      </c>
      <c r="F70" s="1" t="str">
        <f>IF(Спецификация!G86="","",Спецификация!G86)</f>
        <v/>
      </c>
      <c r="G70" s="6" t="str">
        <f>IF(Спецификация!H86="+","Не задана"," ")</f>
        <v xml:space="preserve"> </v>
      </c>
      <c r="H70" s="6" t="str">
        <f>IF(Спецификация!I86="","",Спецификация!I86)</f>
        <v/>
      </c>
      <c r="I70" s="6" t="str">
        <f>IF(Спецификация!J86="","",Спецификация!J86)</f>
        <v/>
      </c>
      <c r="J70" s="6" t="str">
        <f>IF(Спецификация!K86="","",Спецификация!K86)</f>
        <v/>
      </c>
      <c r="K70" s="6" t="str">
        <f>IF(Спецификация!L86="","",Спецификация!L86)</f>
        <v/>
      </c>
      <c r="L70" s="6" t="str">
        <f>IF(Спецификация!M86="Требуется","ПР","")</f>
        <v/>
      </c>
      <c r="M70" s="6" t="str">
        <f>IF(Спецификация!N86="Требуется","ФР","")</f>
        <v/>
      </c>
      <c r="N70" s="6" t="str">
        <f>IF(Спецификация!O86="Требуется","СР","")</f>
        <v/>
      </c>
      <c r="O70" s="1" t="str">
        <f>IF(Спецификация!P86="","",Спецификация!P86)</f>
        <v/>
      </c>
    </row>
    <row r="71" spans="1:15" x14ac:dyDescent="0.25">
      <c r="A71" s="1">
        <f>Спецификация!A87</f>
        <v>70</v>
      </c>
      <c r="B71" s="1" t="str">
        <f>(Спецификация!B87&amp;" "&amp;Спецификация!C87)</f>
        <v xml:space="preserve"> </v>
      </c>
      <c r="C71" s="5" t="str">
        <f>IF(Спецификация!D87="","",Спецификация!D87)</f>
        <v/>
      </c>
      <c r="D71" s="1" t="str">
        <f>IF(Спецификация!E87="","",Спецификация!E87)</f>
        <v/>
      </c>
      <c r="E71" s="1" t="str">
        <f>IF(Спецификация!F87="","",Спецификация!F87)</f>
        <v/>
      </c>
      <c r="F71" s="1" t="str">
        <f>IF(Спецификация!G87="","",Спецификация!G87)</f>
        <v/>
      </c>
      <c r="G71" s="6" t="str">
        <f>IF(Спецификация!H87="+","Не задана"," ")</f>
        <v xml:space="preserve"> </v>
      </c>
      <c r="H71" s="6" t="str">
        <f>IF(Спецификация!I87="","",Спецификация!I87)</f>
        <v/>
      </c>
      <c r="I71" s="6" t="str">
        <f>IF(Спецификация!J87="","",Спецификация!J87)</f>
        <v/>
      </c>
      <c r="J71" s="6" t="str">
        <f>IF(Спецификация!K87="","",Спецификация!K87)</f>
        <v/>
      </c>
      <c r="K71" s="6" t="str">
        <f>IF(Спецификация!L87="","",Спецификация!L87)</f>
        <v/>
      </c>
      <c r="L71" s="6" t="str">
        <f>IF(Спецификация!M87="Требуется","ПР","")</f>
        <v/>
      </c>
      <c r="M71" s="6" t="str">
        <f>IF(Спецификация!N87="Требуется","ФР","")</f>
        <v/>
      </c>
      <c r="N71" s="6" t="str">
        <f>IF(Спецификация!O87="Требуется","СР","")</f>
        <v/>
      </c>
      <c r="O71" s="1" t="str">
        <f>IF(Спецификация!P87="","",Спецификация!P87)</f>
        <v/>
      </c>
    </row>
    <row r="72" spans="1:15" x14ac:dyDescent="0.25">
      <c r="A72" s="1">
        <f>Спецификация!A88</f>
        <v>71</v>
      </c>
      <c r="B72" s="1" t="str">
        <f>(Спецификация!B88&amp;" "&amp;Спецификация!C88)</f>
        <v xml:space="preserve"> </v>
      </c>
      <c r="C72" s="5" t="str">
        <f>IF(Спецификация!D88="","",Спецификация!D88)</f>
        <v/>
      </c>
      <c r="D72" s="1" t="str">
        <f>IF(Спецификация!E88="","",Спецификация!E88)</f>
        <v/>
      </c>
      <c r="E72" s="1" t="str">
        <f>IF(Спецификация!F88="","",Спецификация!F88)</f>
        <v/>
      </c>
      <c r="F72" s="1" t="str">
        <f>IF(Спецификация!G88="","",Спецификация!G88)</f>
        <v/>
      </c>
      <c r="G72" s="6" t="str">
        <f>IF(Спецификация!H88="+","Не задана"," ")</f>
        <v xml:space="preserve"> </v>
      </c>
      <c r="H72" s="6" t="str">
        <f>IF(Спецификация!I88="","",Спецификация!I88)</f>
        <v/>
      </c>
      <c r="I72" s="6" t="str">
        <f>IF(Спецификация!J88="","",Спецификация!J88)</f>
        <v/>
      </c>
      <c r="J72" s="6" t="str">
        <f>IF(Спецификация!K88="","",Спецификация!K88)</f>
        <v/>
      </c>
      <c r="K72" s="6" t="str">
        <f>IF(Спецификация!L88="","",Спецификация!L88)</f>
        <v/>
      </c>
      <c r="L72" s="6" t="str">
        <f>IF(Спецификация!M88="Требуется","ПР","")</f>
        <v/>
      </c>
      <c r="M72" s="6" t="str">
        <f>IF(Спецификация!N88="Требуется","ФР","")</f>
        <v/>
      </c>
      <c r="N72" s="6" t="str">
        <f>IF(Спецификация!O88="Требуется","СР","")</f>
        <v/>
      </c>
      <c r="O72" s="1" t="str">
        <f>IF(Спецификация!P88="","",Спецификация!P88)</f>
        <v/>
      </c>
    </row>
    <row r="73" spans="1:15" x14ac:dyDescent="0.25">
      <c r="A73" s="1">
        <f>Спецификация!A89</f>
        <v>72</v>
      </c>
      <c r="B73" s="1" t="str">
        <f>(Спецификация!B89&amp;" "&amp;Спецификация!C89)</f>
        <v xml:space="preserve"> </v>
      </c>
      <c r="C73" s="5" t="str">
        <f>IF(Спецификация!D89="","",Спецификация!D89)</f>
        <v/>
      </c>
      <c r="D73" s="1" t="str">
        <f>IF(Спецификация!E89="","",Спецификация!E89)</f>
        <v/>
      </c>
      <c r="E73" s="1" t="str">
        <f>IF(Спецификация!F89="","",Спецификация!F89)</f>
        <v/>
      </c>
      <c r="F73" s="1" t="str">
        <f>IF(Спецификация!G89="","",Спецификация!G89)</f>
        <v/>
      </c>
      <c r="G73" s="6" t="str">
        <f>IF(Спецификация!H89="+","Не задана"," ")</f>
        <v xml:space="preserve"> </v>
      </c>
      <c r="H73" s="6" t="str">
        <f>IF(Спецификация!I89="","",Спецификация!I89)</f>
        <v/>
      </c>
      <c r="I73" s="6" t="str">
        <f>IF(Спецификация!J89="","",Спецификация!J89)</f>
        <v/>
      </c>
      <c r="J73" s="6" t="str">
        <f>IF(Спецификация!K89="","",Спецификация!K89)</f>
        <v/>
      </c>
      <c r="K73" s="6" t="str">
        <f>IF(Спецификация!L89="","",Спецификация!L89)</f>
        <v/>
      </c>
      <c r="L73" s="6" t="str">
        <f>IF(Спецификация!M89="Требуется","ПР","")</f>
        <v/>
      </c>
      <c r="M73" s="6" t="str">
        <f>IF(Спецификация!N89="Требуется","ФР","")</f>
        <v/>
      </c>
      <c r="N73" s="6" t="str">
        <f>IF(Спецификация!O89="Требуется","СР","")</f>
        <v/>
      </c>
      <c r="O73" s="1" t="str">
        <f>IF(Спецификация!P89="","",Спецификация!P89)</f>
        <v/>
      </c>
    </row>
    <row r="74" spans="1:15" x14ac:dyDescent="0.25">
      <c r="A74" s="1">
        <f>Спецификация!A90</f>
        <v>73</v>
      </c>
      <c r="B74" s="1" t="str">
        <f>(Спецификация!B90&amp;" "&amp;Спецификация!C90)</f>
        <v xml:space="preserve"> </v>
      </c>
      <c r="C74" s="5" t="str">
        <f>IF(Спецификация!D90="","",Спецификация!D90)</f>
        <v/>
      </c>
      <c r="D74" s="1" t="str">
        <f>IF(Спецификация!E90="","",Спецификация!E90)</f>
        <v/>
      </c>
      <c r="E74" s="1" t="str">
        <f>IF(Спецификация!F90="","",Спецификация!F90)</f>
        <v/>
      </c>
      <c r="F74" s="1" t="str">
        <f>IF(Спецификация!G90="","",Спецификация!G90)</f>
        <v/>
      </c>
      <c r="G74" s="6" t="str">
        <f>IF(Спецификация!H90="+","Не задана"," ")</f>
        <v xml:space="preserve"> </v>
      </c>
      <c r="H74" s="6" t="str">
        <f>IF(Спецификация!I90="","",Спецификация!I90)</f>
        <v/>
      </c>
      <c r="I74" s="6" t="str">
        <f>IF(Спецификация!J90="","",Спецификация!J90)</f>
        <v/>
      </c>
      <c r="J74" s="6" t="str">
        <f>IF(Спецификация!K90="","",Спецификация!K90)</f>
        <v/>
      </c>
      <c r="K74" s="6" t="str">
        <f>IF(Спецификация!L90="","",Спецификация!L90)</f>
        <v/>
      </c>
      <c r="L74" s="6" t="str">
        <f>IF(Спецификация!M90="Требуется","ПР","")</f>
        <v/>
      </c>
      <c r="M74" s="6" t="str">
        <f>IF(Спецификация!N90="Требуется","ФР","")</f>
        <v/>
      </c>
      <c r="N74" s="6" t="str">
        <f>IF(Спецификация!O90="Требуется","СР","")</f>
        <v/>
      </c>
      <c r="O74" s="1" t="str">
        <f>IF(Спецификация!P90="","",Спецификация!P90)</f>
        <v/>
      </c>
    </row>
    <row r="75" spans="1:15" x14ac:dyDescent="0.25">
      <c r="A75" s="1">
        <f>Спецификация!A91</f>
        <v>74</v>
      </c>
      <c r="B75" s="1" t="str">
        <f>(Спецификация!B91&amp;" "&amp;Спецификация!C91)</f>
        <v xml:space="preserve"> </v>
      </c>
      <c r="C75" s="5" t="str">
        <f>IF(Спецификация!D91="","",Спецификация!D91)</f>
        <v/>
      </c>
      <c r="D75" s="1" t="str">
        <f>IF(Спецификация!E91="","",Спецификация!E91)</f>
        <v/>
      </c>
      <c r="E75" s="1" t="str">
        <f>IF(Спецификация!F91="","",Спецификация!F91)</f>
        <v/>
      </c>
      <c r="F75" s="1" t="str">
        <f>IF(Спецификация!G91="","",Спецификация!G91)</f>
        <v/>
      </c>
      <c r="G75" s="6" t="str">
        <f>IF(Спецификация!H91="+","Не задана"," ")</f>
        <v xml:space="preserve"> </v>
      </c>
      <c r="H75" s="6" t="str">
        <f>IF(Спецификация!I91="","",Спецификация!I91)</f>
        <v/>
      </c>
      <c r="I75" s="6" t="str">
        <f>IF(Спецификация!J91="","",Спецификация!J91)</f>
        <v/>
      </c>
      <c r="J75" s="6" t="str">
        <f>IF(Спецификация!K91="","",Спецификация!K91)</f>
        <v/>
      </c>
      <c r="K75" s="6" t="str">
        <f>IF(Спецификация!L91="","",Спецификация!L91)</f>
        <v/>
      </c>
      <c r="L75" s="6" t="str">
        <f>IF(Спецификация!M91="Требуется","ПР","")</f>
        <v/>
      </c>
      <c r="M75" s="6" t="str">
        <f>IF(Спецификация!N91="Требуется","ФР","")</f>
        <v/>
      </c>
      <c r="N75" s="6" t="str">
        <f>IF(Спецификация!O91="Требуется","СР","")</f>
        <v/>
      </c>
      <c r="O75" s="1" t="str">
        <f>IF(Спецификация!P91="","",Спецификация!P91)</f>
        <v/>
      </c>
    </row>
    <row r="76" spans="1:15" x14ac:dyDescent="0.25">
      <c r="A76" s="1">
        <f>Спецификация!A92</f>
        <v>75</v>
      </c>
      <c r="B76" s="1" t="str">
        <f>(Спецификация!B92&amp;" "&amp;Спецификация!C92)</f>
        <v xml:space="preserve"> </v>
      </c>
      <c r="C76" s="5" t="str">
        <f>IF(Спецификация!D92="","",Спецификация!D92)</f>
        <v/>
      </c>
      <c r="D76" s="1" t="str">
        <f>IF(Спецификация!E92="","",Спецификация!E92)</f>
        <v/>
      </c>
      <c r="E76" s="1" t="str">
        <f>IF(Спецификация!F92="","",Спецификация!F92)</f>
        <v/>
      </c>
      <c r="F76" s="1" t="str">
        <f>IF(Спецификация!G92="","",Спецификация!G92)</f>
        <v/>
      </c>
      <c r="G76" s="6" t="str">
        <f>IF(Спецификация!H92="+","Не задана"," ")</f>
        <v xml:space="preserve"> </v>
      </c>
      <c r="H76" s="6" t="str">
        <f>IF(Спецификация!I92="","",Спецификация!I92)</f>
        <v/>
      </c>
      <c r="I76" s="6" t="str">
        <f>IF(Спецификация!J92="","",Спецификация!J92)</f>
        <v/>
      </c>
      <c r="J76" s="6" t="str">
        <f>IF(Спецификация!K92="","",Спецификация!K92)</f>
        <v/>
      </c>
      <c r="K76" s="6" t="str">
        <f>IF(Спецификация!L92="","",Спецификация!L92)</f>
        <v/>
      </c>
      <c r="L76" s="6" t="str">
        <f>IF(Спецификация!M92="Требуется","ПР","")</f>
        <v/>
      </c>
      <c r="M76" s="6" t="str">
        <f>IF(Спецификация!N92="Требуется","ФР","")</f>
        <v/>
      </c>
      <c r="N76" s="6" t="str">
        <f>IF(Спецификация!O92="Требуется","СР","")</f>
        <v/>
      </c>
      <c r="O76" s="1" t="str">
        <f>IF(Спецификация!P92="","",Спецификация!P92)</f>
        <v/>
      </c>
    </row>
    <row r="77" spans="1:15" x14ac:dyDescent="0.25">
      <c r="A77" s="1">
        <f>Спецификация!A93</f>
        <v>76</v>
      </c>
      <c r="B77" s="1" t="str">
        <f>(Спецификация!B93&amp;" "&amp;Спецификация!C93)</f>
        <v xml:space="preserve"> </v>
      </c>
      <c r="C77" s="5" t="str">
        <f>IF(Спецификация!D93="","",Спецификация!D93)</f>
        <v/>
      </c>
      <c r="D77" s="1" t="str">
        <f>IF(Спецификация!E93="","",Спецификация!E93)</f>
        <v/>
      </c>
      <c r="E77" s="1" t="str">
        <f>IF(Спецификация!F93="","",Спецификация!F93)</f>
        <v/>
      </c>
      <c r="F77" s="1" t="str">
        <f>IF(Спецификация!G93="","",Спецификация!G93)</f>
        <v/>
      </c>
      <c r="G77" s="6" t="str">
        <f>IF(Спецификация!H93="+","Не задана"," ")</f>
        <v xml:space="preserve"> </v>
      </c>
      <c r="H77" s="6" t="str">
        <f>IF(Спецификация!I93="","",Спецификация!I93)</f>
        <v/>
      </c>
      <c r="I77" s="6" t="str">
        <f>IF(Спецификация!J93="","",Спецификация!J93)</f>
        <v/>
      </c>
      <c r="J77" s="6" t="str">
        <f>IF(Спецификация!K93="","",Спецификация!K93)</f>
        <v/>
      </c>
      <c r="K77" s="6" t="str">
        <f>IF(Спецификация!L93="","",Спецификация!L93)</f>
        <v/>
      </c>
      <c r="L77" s="6" t="str">
        <f>IF(Спецификация!M93="Требуется","ПР","")</f>
        <v/>
      </c>
      <c r="M77" s="6" t="str">
        <f>IF(Спецификация!N93="Требуется","ФР","")</f>
        <v/>
      </c>
      <c r="N77" s="6" t="str">
        <f>IF(Спецификация!O93="Требуется","СР","")</f>
        <v/>
      </c>
      <c r="O77" s="1" t="str">
        <f>IF(Спецификация!P93="","",Спецификация!P93)</f>
        <v/>
      </c>
    </row>
    <row r="78" spans="1:15" x14ac:dyDescent="0.25">
      <c r="A78" s="1">
        <f>Спецификация!A94</f>
        <v>77</v>
      </c>
      <c r="B78" s="1" t="str">
        <f>(Спецификация!B94&amp;" "&amp;Спецификация!C94)</f>
        <v xml:space="preserve"> </v>
      </c>
      <c r="C78" s="5" t="str">
        <f>IF(Спецификация!D94="","",Спецификация!D94)</f>
        <v/>
      </c>
      <c r="D78" s="1" t="str">
        <f>IF(Спецификация!E94="","",Спецификация!E94)</f>
        <v/>
      </c>
      <c r="E78" s="1" t="str">
        <f>IF(Спецификация!F94="","",Спецификация!F94)</f>
        <v/>
      </c>
      <c r="F78" s="1" t="str">
        <f>IF(Спецификация!G94="","",Спецификация!G94)</f>
        <v/>
      </c>
      <c r="G78" s="6" t="str">
        <f>IF(Спецификация!H94="+","Не задана"," ")</f>
        <v xml:space="preserve"> </v>
      </c>
      <c r="H78" s="6" t="str">
        <f>IF(Спецификация!I94="","",Спецификация!I94)</f>
        <v/>
      </c>
      <c r="I78" s="6" t="str">
        <f>IF(Спецификация!J94="","",Спецификация!J94)</f>
        <v/>
      </c>
      <c r="J78" s="6" t="str">
        <f>IF(Спецификация!K94="","",Спецификация!K94)</f>
        <v/>
      </c>
      <c r="K78" s="6" t="str">
        <f>IF(Спецификация!L94="","",Спецификация!L94)</f>
        <v/>
      </c>
      <c r="L78" s="6" t="str">
        <f>IF(Спецификация!M94="Требуется","ПР","")</f>
        <v/>
      </c>
      <c r="M78" s="6" t="str">
        <f>IF(Спецификация!N94="Требуется","ФР","")</f>
        <v/>
      </c>
      <c r="N78" s="6" t="str">
        <f>IF(Спецификация!O94="Требуется","СР","")</f>
        <v/>
      </c>
      <c r="O78" s="1" t="str">
        <f>IF(Спецификация!P94="","",Спецификация!P94)</f>
        <v/>
      </c>
    </row>
    <row r="79" spans="1:15" x14ac:dyDescent="0.25">
      <c r="A79" s="1">
        <f>Спецификация!A95</f>
        <v>78</v>
      </c>
      <c r="B79" s="1" t="str">
        <f>(Спецификация!B95&amp;" "&amp;Спецификация!C95)</f>
        <v xml:space="preserve"> </v>
      </c>
      <c r="C79" s="5" t="str">
        <f>IF(Спецификация!D95="","",Спецификация!D95)</f>
        <v/>
      </c>
      <c r="D79" s="1" t="str">
        <f>IF(Спецификация!E95="","",Спецификация!E95)</f>
        <v/>
      </c>
      <c r="E79" s="1" t="str">
        <f>IF(Спецификация!F95="","",Спецификация!F95)</f>
        <v/>
      </c>
      <c r="F79" s="1" t="str">
        <f>IF(Спецификация!G95="","",Спецификация!G95)</f>
        <v/>
      </c>
      <c r="G79" s="6" t="str">
        <f>IF(Спецификация!H95="+","Не задана"," ")</f>
        <v xml:space="preserve"> </v>
      </c>
      <c r="H79" s="6" t="str">
        <f>IF(Спецификация!I95="","",Спецификация!I95)</f>
        <v/>
      </c>
      <c r="I79" s="6" t="str">
        <f>IF(Спецификация!J95="","",Спецификация!J95)</f>
        <v/>
      </c>
      <c r="J79" s="6" t="str">
        <f>IF(Спецификация!K95="","",Спецификация!K95)</f>
        <v/>
      </c>
      <c r="K79" s="6" t="str">
        <f>IF(Спецификация!L95="","",Спецификация!L95)</f>
        <v/>
      </c>
      <c r="L79" s="6" t="str">
        <f>IF(Спецификация!M95="Требуется","ПР","")</f>
        <v/>
      </c>
      <c r="M79" s="6" t="str">
        <f>IF(Спецификация!N95="Требуется","ФР","")</f>
        <v/>
      </c>
      <c r="N79" s="6" t="str">
        <f>IF(Спецификация!O95="Требуется","СР","")</f>
        <v/>
      </c>
      <c r="O79" s="1" t="str">
        <f>IF(Спецификация!P95="","",Спецификация!P95)</f>
        <v/>
      </c>
    </row>
    <row r="80" spans="1:15" x14ac:dyDescent="0.25">
      <c r="A80" s="1">
        <f>Спецификация!A96</f>
        <v>79</v>
      </c>
      <c r="B80" s="1" t="str">
        <f>(Спецификация!B96&amp;" "&amp;Спецификация!C96)</f>
        <v xml:space="preserve"> </v>
      </c>
      <c r="C80" s="5" t="str">
        <f>IF(Спецификация!D96="","",Спецификация!D96)</f>
        <v/>
      </c>
      <c r="D80" s="1" t="str">
        <f>IF(Спецификация!E96="","",Спецификация!E96)</f>
        <v/>
      </c>
      <c r="E80" s="1" t="str">
        <f>IF(Спецификация!F96="","",Спецификация!F96)</f>
        <v/>
      </c>
      <c r="F80" s="1" t="str">
        <f>IF(Спецификация!G96="","",Спецификация!G96)</f>
        <v/>
      </c>
      <c r="G80" s="6" t="str">
        <f>IF(Спецификация!H96="+","Не задана"," ")</f>
        <v xml:space="preserve"> </v>
      </c>
      <c r="H80" s="6" t="str">
        <f>IF(Спецификация!I96="","",Спецификация!I96)</f>
        <v/>
      </c>
      <c r="I80" s="6" t="str">
        <f>IF(Спецификация!J96="","",Спецификация!J96)</f>
        <v/>
      </c>
      <c r="J80" s="6" t="str">
        <f>IF(Спецификация!K96="","",Спецификация!K96)</f>
        <v/>
      </c>
      <c r="K80" s="6" t="str">
        <f>IF(Спецификация!L96="","",Спецификация!L96)</f>
        <v/>
      </c>
      <c r="L80" s="6" t="str">
        <f>IF(Спецификация!M96="Требуется","ПР","")</f>
        <v/>
      </c>
      <c r="M80" s="6" t="str">
        <f>IF(Спецификация!N96="Требуется","ФР","")</f>
        <v/>
      </c>
      <c r="N80" s="6" t="str">
        <f>IF(Спецификация!O96="Требуется","СР","")</f>
        <v/>
      </c>
      <c r="O80" s="1" t="str">
        <f>IF(Спецификация!P96="","",Спецификация!P96)</f>
        <v/>
      </c>
    </row>
    <row r="81" spans="1:15" x14ac:dyDescent="0.25">
      <c r="A81" s="1">
        <f>Спецификация!A97</f>
        <v>80</v>
      </c>
      <c r="B81" s="1" t="str">
        <f>(Спецификация!B97&amp;" "&amp;Спецификация!C97)</f>
        <v xml:space="preserve"> </v>
      </c>
      <c r="C81" s="5" t="str">
        <f>IF(Спецификация!D97="","",Спецификация!D97)</f>
        <v/>
      </c>
      <c r="D81" s="1" t="str">
        <f>IF(Спецификация!E97="","",Спецификация!E97)</f>
        <v/>
      </c>
      <c r="E81" s="1" t="str">
        <f>IF(Спецификация!F97="","",Спецификация!F97)</f>
        <v/>
      </c>
      <c r="F81" s="1" t="str">
        <f>IF(Спецификация!G97="","",Спецификация!G97)</f>
        <v/>
      </c>
      <c r="G81" s="6" t="str">
        <f>IF(Спецификация!H97="+","Не задана"," ")</f>
        <v xml:space="preserve"> </v>
      </c>
      <c r="H81" s="6" t="str">
        <f>IF(Спецификация!I97="","",Спецификация!I97)</f>
        <v/>
      </c>
      <c r="I81" s="6" t="str">
        <f>IF(Спецификация!J97="","",Спецификация!J97)</f>
        <v/>
      </c>
      <c r="J81" s="6" t="str">
        <f>IF(Спецификация!K97="","",Спецификация!K97)</f>
        <v/>
      </c>
      <c r="K81" s="6" t="str">
        <f>IF(Спецификация!L97="","",Спецификация!L97)</f>
        <v/>
      </c>
      <c r="L81" s="6" t="str">
        <f>IF(Спецификация!M97="Требуется","ПР","")</f>
        <v/>
      </c>
      <c r="M81" s="6" t="str">
        <f>IF(Спецификация!N97="Требуется","ФР","")</f>
        <v/>
      </c>
      <c r="N81" s="6" t="str">
        <f>IF(Спецификация!O97="Требуется","СР","")</f>
        <v/>
      </c>
      <c r="O81" s="1" t="str">
        <f>IF(Спецификация!P97="","",Спецификация!P97)</f>
        <v/>
      </c>
    </row>
    <row r="82" spans="1:15" x14ac:dyDescent="0.25">
      <c r="A82" s="1">
        <f>Спецификация!A98</f>
        <v>81</v>
      </c>
      <c r="B82" s="1" t="str">
        <f>(Спецификация!B98&amp;" "&amp;Спецификация!C98)</f>
        <v xml:space="preserve"> </v>
      </c>
      <c r="C82" s="5" t="str">
        <f>IF(Спецификация!D98="","",Спецификация!D98)</f>
        <v/>
      </c>
      <c r="D82" s="1" t="str">
        <f>IF(Спецификация!E98="","",Спецификация!E98)</f>
        <v/>
      </c>
      <c r="E82" s="1" t="str">
        <f>IF(Спецификация!F98="","",Спецификация!F98)</f>
        <v/>
      </c>
      <c r="F82" s="1" t="str">
        <f>IF(Спецификация!G98="","",Спецификация!G98)</f>
        <v/>
      </c>
      <c r="G82" s="6" t="str">
        <f>IF(Спецификация!H98="+","Не задана"," ")</f>
        <v xml:space="preserve"> </v>
      </c>
      <c r="H82" s="6" t="str">
        <f>IF(Спецификация!I98="","",Спецификация!I98)</f>
        <v/>
      </c>
      <c r="I82" s="6" t="str">
        <f>IF(Спецификация!J98="","",Спецификация!J98)</f>
        <v/>
      </c>
      <c r="J82" s="6" t="str">
        <f>IF(Спецификация!K98="","",Спецификация!K98)</f>
        <v/>
      </c>
      <c r="K82" s="6" t="str">
        <f>IF(Спецификация!L98="","",Спецификация!L98)</f>
        <v/>
      </c>
      <c r="L82" s="6" t="str">
        <f>IF(Спецификация!M98="Требуется","ПР","")</f>
        <v/>
      </c>
      <c r="M82" s="6" t="str">
        <f>IF(Спецификация!N98="Требуется","ФР","")</f>
        <v/>
      </c>
      <c r="N82" s="6" t="str">
        <f>IF(Спецификация!O98="Требуется","СР","")</f>
        <v/>
      </c>
      <c r="O82" s="1" t="str">
        <f>IF(Спецификация!P98="","",Спецификация!P98)</f>
        <v/>
      </c>
    </row>
    <row r="83" spans="1:15" x14ac:dyDescent="0.25">
      <c r="A83" s="1">
        <f>Спецификация!A99</f>
        <v>82</v>
      </c>
      <c r="B83" s="1" t="str">
        <f>(Спецификация!B99&amp;" "&amp;Спецификация!C99)</f>
        <v xml:space="preserve"> </v>
      </c>
      <c r="C83" s="5" t="str">
        <f>IF(Спецификация!D99="","",Спецификация!D99)</f>
        <v/>
      </c>
      <c r="D83" s="1" t="str">
        <f>IF(Спецификация!E99="","",Спецификация!E99)</f>
        <v/>
      </c>
      <c r="E83" s="1" t="str">
        <f>IF(Спецификация!F99="","",Спецификация!F99)</f>
        <v/>
      </c>
      <c r="F83" s="1" t="str">
        <f>IF(Спецификация!G99="","",Спецификация!G99)</f>
        <v/>
      </c>
      <c r="G83" s="6" t="str">
        <f>IF(Спецификация!H99="+","Не задана"," ")</f>
        <v xml:space="preserve"> </v>
      </c>
      <c r="H83" s="6" t="str">
        <f>IF(Спецификация!I99="","",Спецификация!I99)</f>
        <v/>
      </c>
      <c r="I83" s="6" t="str">
        <f>IF(Спецификация!J99="","",Спецификация!J99)</f>
        <v/>
      </c>
      <c r="J83" s="6" t="str">
        <f>IF(Спецификация!K99="","",Спецификация!K99)</f>
        <v/>
      </c>
      <c r="K83" s="6" t="str">
        <f>IF(Спецификация!L99="","",Спецификация!L99)</f>
        <v/>
      </c>
      <c r="L83" s="6" t="str">
        <f>IF(Спецификация!M99="Требуется","ПР","")</f>
        <v/>
      </c>
      <c r="M83" s="6" t="str">
        <f>IF(Спецификация!N99="Требуется","ФР","")</f>
        <v/>
      </c>
      <c r="N83" s="6" t="str">
        <f>IF(Спецификация!O99="Требуется","СР","")</f>
        <v/>
      </c>
      <c r="O83" s="1" t="str">
        <f>IF(Спецификация!P99="","",Спецификация!P99)</f>
        <v/>
      </c>
    </row>
    <row r="84" spans="1:15" x14ac:dyDescent="0.25">
      <c r="A84" s="1">
        <f>Спецификация!A100</f>
        <v>83</v>
      </c>
      <c r="B84" s="1" t="str">
        <f>(Спецификация!B100&amp;" "&amp;Спецификация!C100)</f>
        <v xml:space="preserve"> </v>
      </c>
      <c r="C84" s="5" t="str">
        <f>IF(Спецификация!D100="","",Спецификация!D100)</f>
        <v/>
      </c>
      <c r="D84" s="1" t="str">
        <f>IF(Спецификация!E100="","",Спецификация!E100)</f>
        <v/>
      </c>
      <c r="E84" s="1" t="str">
        <f>IF(Спецификация!F100="","",Спецификация!F100)</f>
        <v/>
      </c>
      <c r="F84" s="1" t="str">
        <f>IF(Спецификация!G100="","",Спецификация!G100)</f>
        <v/>
      </c>
      <c r="G84" s="6" t="str">
        <f>IF(Спецификация!H100="+","Не задана"," ")</f>
        <v xml:space="preserve"> </v>
      </c>
      <c r="H84" s="6" t="str">
        <f>IF(Спецификация!I100="","",Спецификация!I100)</f>
        <v/>
      </c>
      <c r="I84" s="6" t="str">
        <f>IF(Спецификация!J100="","",Спецификация!J100)</f>
        <v/>
      </c>
      <c r="J84" s="6" t="str">
        <f>IF(Спецификация!K100="","",Спецификация!K100)</f>
        <v/>
      </c>
      <c r="K84" s="6" t="str">
        <f>IF(Спецификация!L100="","",Спецификация!L100)</f>
        <v/>
      </c>
      <c r="L84" s="6" t="str">
        <f>IF(Спецификация!M100="Требуется","ПР","")</f>
        <v/>
      </c>
      <c r="M84" s="6" t="str">
        <f>IF(Спецификация!N100="Требуется","ФР","")</f>
        <v/>
      </c>
      <c r="N84" s="6" t="str">
        <f>IF(Спецификация!O100="Требуется","СР","")</f>
        <v/>
      </c>
      <c r="O84" s="1" t="str">
        <f>IF(Спецификация!P100="","",Спецификация!P100)</f>
        <v/>
      </c>
    </row>
    <row r="85" spans="1:15" x14ac:dyDescent="0.25">
      <c r="A85" s="1">
        <f>Спецификация!A101</f>
        <v>84</v>
      </c>
      <c r="B85" s="1" t="str">
        <f>(Спецификация!B101&amp;" "&amp;Спецификация!C101)</f>
        <v xml:space="preserve"> </v>
      </c>
      <c r="C85" s="5" t="str">
        <f>IF(Спецификация!D101="","",Спецификация!D101)</f>
        <v/>
      </c>
      <c r="D85" s="1" t="str">
        <f>IF(Спецификация!E101="","",Спецификация!E101)</f>
        <v/>
      </c>
      <c r="E85" s="1" t="str">
        <f>IF(Спецификация!F101="","",Спецификация!F101)</f>
        <v/>
      </c>
      <c r="F85" s="1" t="str">
        <f>IF(Спецификация!G101="","",Спецификация!G101)</f>
        <v/>
      </c>
      <c r="G85" s="6" t="str">
        <f>IF(Спецификация!H101="+","Не задана"," ")</f>
        <v xml:space="preserve"> </v>
      </c>
      <c r="H85" s="6" t="str">
        <f>IF(Спецификация!I101="","",Спецификация!I101)</f>
        <v/>
      </c>
      <c r="I85" s="6" t="str">
        <f>IF(Спецификация!J101="","",Спецификация!J101)</f>
        <v/>
      </c>
      <c r="J85" s="6" t="str">
        <f>IF(Спецификация!K101="","",Спецификация!K101)</f>
        <v/>
      </c>
      <c r="K85" s="6" t="str">
        <f>IF(Спецификация!L101="","",Спецификация!L101)</f>
        <v/>
      </c>
      <c r="L85" s="6" t="str">
        <f>IF(Спецификация!M101="Требуется","ПР","")</f>
        <v/>
      </c>
      <c r="M85" s="6" t="str">
        <f>IF(Спецификация!N101="Требуется","ФР","")</f>
        <v/>
      </c>
      <c r="N85" s="6" t="str">
        <f>IF(Спецификация!O101="Требуется","СР","")</f>
        <v/>
      </c>
      <c r="O85" s="1" t="str">
        <f>IF(Спецификация!P101="","",Спецификация!P101)</f>
        <v/>
      </c>
    </row>
    <row r="86" spans="1:15" x14ac:dyDescent="0.25">
      <c r="A86" s="1">
        <f>Спецификация!A102</f>
        <v>85</v>
      </c>
      <c r="B86" s="1" t="str">
        <f>(Спецификация!B102&amp;" "&amp;Спецификация!C102)</f>
        <v xml:space="preserve"> </v>
      </c>
      <c r="C86" s="5" t="str">
        <f>IF(Спецификация!D102="","",Спецификация!D102)</f>
        <v/>
      </c>
      <c r="D86" s="1" t="str">
        <f>IF(Спецификация!E102="","",Спецификация!E102)</f>
        <v/>
      </c>
      <c r="E86" s="1" t="str">
        <f>IF(Спецификация!F102="","",Спецификация!F102)</f>
        <v/>
      </c>
      <c r="F86" s="1" t="str">
        <f>IF(Спецификация!G102="","",Спецификация!G102)</f>
        <v/>
      </c>
      <c r="G86" s="6" t="str">
        <f>IF(Спецификация!H102="+","Не задана"," ")</f>
        <v xml:space="preserve"> </v>
      </c>
      <c r="H86" s="6" t="str">
        <f>IF(Спецификация!I102="","",Спецификация!I102)</f>
        <v/>
      </c>
      <c r="I86" s="6" t="str">
        <f>IF(Спецификация!J102="","",Спецификация!J102)</f>
        <v/>
      </c>
      <c r="J86" s="6" t="str">
        <f>IF(Спецификация!K102="","",Спецификация!K102)</f>
        <v/>
      </c>
      <c r="K86" s="6" t="str">
        <f>IF(Спецификация!L102="","",Спецификация!L102)</f>
        <v/>
      </c>
      <c r="L86" s="6" t="str">
        <f>IF(Спецификация!M102="Требуется","ПР","")</f>
        <v/>
      </c>
      <c r="M86" s="6" t="str">
        <f>IF(Спецификация!N102="Требуется","ФР","")</f>
        <v/>
      </c>
      <c r="N86" s="6" t="str">
        <f>IF(Спецификация!O102="Требуется","СР","")</f>
        <v/>
      </c>
      <c r="O86" s="1" t="str">
        <f>IF(Спецификация!P102="","",Спецификация!P102)</f>
        <v/>
      </c>
    </row>
    <row r="87" spans="1:15" x14ac:dyDescent="0.25">
      <c r="A87" s="1">
        <f>Спецификация!A103</f>
        <v>86</v>
      </c>
      <c r="B87" s="1" t="str">
        <f>(Спецификация!B103&amp;" "&amp;Спецификация!C103)</f>
        <v xml:space="preserve"> </v>
      </c>
      <c r="C87" s="5" t="str">
        <f>IF(Спецификация!D103="","",Спецификация!D103)</f>
        <v/>
      </c>
      <c r="D87" s="1" t="str">
        <f>IF(Спецификация!E103="","",Спецификация!E103)</f>
        <v/>
      </c>
      <c r="E87" s="1" t="str">
        <f>IF(Спецификация!F103="","",Спецификация!F103)</f>
        <v/>
      </c>
      <c r="F87" s="1" t="str">
        <f>IF(Спецификация!G103="","",Спецификация!G103)</f>
        <v/>
      </c>
      <c r="G87" s="6" t="str">
        <f>IF(Спецификация!H103="+","Не задана"," ")</f>
        <v xml:space="preserve"> </v>
      </c>
      <c r="H87" s="6" t="str">
        <f>IF(Спецификация!I103="","",Спецификация!I103)</f>
        <v/>
      </c>
      <c r="I87" s="6" t="str">
        <f>IF(Спецификация!J103="","",Спецификация!J103)</f>
        <v/>
      </c>
      <c r="J87" s="6" t="str">
        <f>IF(Спецификация!K103="","",Спецификация!K103)</f>
        <v/>
      </c>
      <c r="K87" s="6" t="str">
        <f>IF(Спецификация!L103="","",Спецификация!L103)</f>
        <v/>
      </c>
      <c r="L87" s="6" t="str">
        <f>IF(Спецификация!M103="Требуется","ПР","")</f>
        <v/>
      </c>
      <c r="M87" s="6" t="str">
        <f>IF(Спецификация!N103="Требуется","ФР","")</f>
        <v/>
      </c>
      <c r="N87" s="6" t="str">
        <f>IF(Спецификация!O103="Требуется","СР","")</f>
        <v/>
      </c>
      <c r="O87" s="1" t="str">
        <f>IF(Спецификация!P103="","",Спецификация!P103)</f>
        <v/>
      </c>
    </row>
    <row r="88" spans="1:15" x14ac:dyDescent="0.25">
      <c r="A88" s="1">
        <f>Спецификация!A104</f>
        <v>87</v>
      </c>
      <c r="B88" s="1" t="str">
        <f>(Спецификация!B104&amp;" "&amp;Спецификация!C104)</f>
        <v xml:space="preserve"> </v>
      </c>
      <c r="C88" s="5" t="str">
        <f>IF(Спецификация!D104="","",Спецификация!D104)</f>
        <v/>
      </c>
      <c r="D88" s="1" t="str">
        <f>IF(Спецификация!E104="","",Спецификация!E104)</f>
        <v/>
      </c>
      <c r="E88" s="1" t="str">
        <f>IF(Спецификация!F104="","",Спецификация!F104)</f>
        <v/>
      </c>
      <c r="F88" s="1" t="str">
        <f>IF(Спецификация!G104="","",Спецификация!G104)</f>
        <v/>
      </c>
      <c r="G88" s="6" t="str">
        <f>IF(Спецификация!H104="+","Не задана"," ")</f>
        <v xml:space="preserve"> </v>
      </c>
      <c r="H88" s="6" t="str">
        <f>IF(Спецификация!I104="","",Спецификация!I104)</f>
        <v/>
      </c>
      <c r="I88" s="6" t="str">
        <f>IF(Спецификация!J104="","",Спецификация!J104)</f>
        <v/>
      </c>
      <c r="J88" s="6" t="str">
        <f>IF(Спецификация!K104="","",Спецификация!K104)</f>
        <v/>
      </c>
      <c r="K88" s="6" t="str">
        <f>IF(Спецификация!L104="","",Спецификация!L104)</f>
        <v/>
      </c>
      <c r="L88" s="6" t="str">
        <f>IF(Спецификация!M104="Требуется","ПР","")</f>
        <v/>
      </c>
      <c r="M88" s="6" t="str">
        <f>IF(Спецификация!N104="Требуется","ФР","")</f>
        <v/>
      </c>
      <c r="N88" s="6" t="str">
        <f>IF(Спецификация!O104="Требуется","СР","")</f>
        <v/>
      </c>
      <c r="O88" s="1" t="str">
        <f>IF(Спецификация!P104="","",Спецификация!P104)</f>
        <v/>
      </c>
    </row>
    <row r="89" spans="1:15" x14ac:dyDescent="0.25">
      <c r="A89" s="1">
        <f>Спецификация!A105</f>
        <v>88</v>
      </c>
      <c r="B89" s="1" t="str">
        <f>(Спецификация!B105&amp;" "&amp;Спецификация!C105)</f>
        <v xml:space="preserve"> </v>
      </c>
      <c r="C89" s="5" t="str">
        <f>IF(Спецификация!D105="","",Спецификация!D105)</f>
        <v/>
      </c>
      <c r="D89" s="1" t="str">
        <f>IF(Спецификация!E105="","",Спецификация!E105)</f>
        <v/>
      </c>
      <c r="E89" s="1" t="str">
        <f>IF(Спецификация!F105="","",Спецификация!F105)</f>
        <v/>
      </c>
      <c r="F89" s="1" t="str">
        <f>IF(Спецификация!G105="","",Спецификация!G105)</f>
        <v/>
      </c>
      <c r="G89" s="6" t="str">
        <f>IF(Спецификация!H105="+","Не задана"," ")</f>
        <v xml:space="preserve"> </v>
      </c>
      <c r="H89" s="6" t="str">
        <f>IF(Спецификация!I105="","",Спецификация!I105)</f>
        <v/>
      </c>
      <c r="I89" s="6" t="str">
        <f>IF(Спецификация!J105="","",Спецификация!J105)</f>
        <v/>
      </c>
      <c r="J89" s="6" t="str">
        <f>IF(Спецификация!K105="","",Спецификация!K105)</f>
        <v/>
      </c>
      <c r="K89" s="6" t="str">
        <f>IF(Спецификация!L105="","",Спецификация!L105)</f>
        <v/>
      </c>
      <c r="L89" s="6" t="str">
        <f>IF(Спецификация!M105="Требуется","ПР","")</f>
        <v/>
      </c>
      <c r="M89" s="6" t="str">
        <f>IF(Спецификация!N105="Требуется","ФР","")</f>
        <v/>
      </c>
      <c r="N89" s="6" t="str">
        <f>IF(Спецификация!O105="Требуется","СР","")</f>
        <v/>
      </c>
      <c r="O89" s="1" t="str">
        <f>IF(Спецификация!P105="","",Спецификация!P105)</f>
        <v/>
      </c>
    </row>
    <row r="90" spans="1:15" x14ac:dyDescent="0.25">
      <c r="A90" s="1">
        <f>Спецификация!A106</f>
        <v>89</v>
      </c>
      <c r="B90" s="1" t="str">
        <f>(Спецификация!B106&amp;" "&amp;Спецификация!C106)</f>
        <v xml:space="preserve"> </v>
      </c>
      <c r="C90" s="5" t="str">
        <f>IF(Спецификация!D106="","",Спецификация!D106)</f>
        <v/>
      </c>
      <c r="D90" s="1" t="str">
        <f>IF(Спецификация!E106="","",Спецификация!E106)</f>
        <v/>
      </c>
      <c r="E90" s="1" t="str">
        <f>IF(Спецификация!F106="","",Спецификация!F106)</f>
        <v/>
      </c>
      <c r="F90" s="1" t="str">
        <f>IF(Спецификация!G106="","",Спецификация!G106)</f>
        <v/>
      </c>
      <c r="G90" s="6" t="str">
        <f>IF(Спецификация!H106="+","Не задана"," ")</f>
        <v xml:space="preserve"> </v>
      </c>
      <c r="H90" s="6" t="str">
        <f>IF(Спецификация!I106="","",Спецификация!I106)</f>
        <v/>
      </c>
      <c r="I90" s="6" t="str">
        <f>IF(Спецификация!J106="","",Спецификация!J106)</f>
        <v/>
      </c>
      <c r="J90" s="6" t="str">
        <f>IF(Спецификация!K106="","",Спецификация!K106)</f>
        <v/>
      </c>
      <c r="K90" s="6" t="str">
        <f>IF(Спецификация!L106="","",Спецификация!L106)</f>
        <v/>
      </c>
      <c r="L90" s="6" t="str">
        <f>IF(Спецификация!M106="Требуется","ПР","")</f>
        <v/>
      </c>
      <c r="M90" s="6" t="str">
        <f>IF(Спецификация!N106="Требуется","ФР","")</f>
        <v/>
      </c>
      <c r="N90" s="6" t="str">
        <f>IF(Спецификация!O106="Требуется","СР","")</f>
        <v/>
      </c>
      <c r="O90" s="1" t="str">
        <f>IF(Спецификация!P106="","",Спецификация!P106)</f>
        <v/>
      </c>
    </row>
    <row r="91" spans="1:15" x14ac:dyDescent="0.25">
      <c r="A91" s="1">
        <f>Спецификация!A107</f>
        <v>90</v>
      </c>
      <c r="B91" s="1" t="str">
        <f>(Спецификация!B107&amp;" "&amp;Спецификация!C107)</f>
        <v xml:space="preserve"> </v>
      </c>
      <c r="C91" s="5" t="str">
        <f>IF(Спецификация!D107="","",Спецификация!D107)</f>
        <v/>
      </c>
      <c r="D91" s="1" t="str">
        <f>IF(Спецификация!E107="","",Спецификация!E107)</f>
        <v/>
      </c>
      <c r="E91" s="1" t="str">
        <f>IF(Спецификация!F107="","",Спецификация!F107)</f>
        <v/>
      </c>
      <c r="F91" s="1" t="str">
        <f>IF(Спецификация!G107="","",Спецификация!G107)</f>
        <v/>
      </c>
      <c r="G91" s="6" t="str">
        <f>IF(Спецификация!H107="+","Не задана"," ")</f>
        <v xml:space="preserve"> </v>
      </c>
      <c r="H91" s="6" t="str">
        <f>IF(Спецификация!I107="","",Спецификация!I107)</f>
        <v/>
      </c>
      <c r="I91" s="6" t="str">
        <f>IF(Спецификация!J107="","",Спецификация!J107)</f>
        <v/>
      </c>
      <c r="J91" s="6" t="str">
        <f>IF(Спецификация!K107="","",Спецификация!K107)</f>
        <v/>
      </c>
      <c r="K91" s="6" t="str">
        <f>IF(Спецификация!L107="","",Спецификация!L107)</f>
        <v/>
      </c>
      <c r="L91" s="6" t="str">
        <f>IF(Спецификация!M107="Требуется","ПР","")</f>
        <v/>
      </c>
      <c r="M91" s="6" t="str">
        <f>IF(Спецификация!N107="Требуется","ФР","")</f>
        <v/>
      </c>
      <c r="N91" s="6" t="str">
        <f>IF(Спецификация!O107="Требуется","СР","")</f>
        <v/>
      </c>
      <c r="O91" s="1" t="str">
        <f>IF(Спецификация!P107="","",Спецификация!P107)</f>
        <v/>
      </c>
    </row>
    <row r="92" spans="1:15" x14ac:dyDescent="0.25">
      <c r="A92" s="1">
        <f>Спецификация!A108</f>
        <v>91</v>
      </c>
      <c r="B92" s="1" t="str">
        <f>(Спецификация!B108&amp;" "&amp;Спецификация!C108)</f>
        <v xml:space="preserve"> </v>
      </c>
      <c r="C92" s="5" t="str">
        <f>IF(Спецификация!D108="","",Спецификация!D108)</f>
        <v/>
      </c>
      <c r="D92" s="1" t="str">
        <f>IF(Спецификация!E108="","",Спецификация!E108)</f>
        <v/>
      </c>
      <c r="E92" s="1" t="str">
        <f>IF(Спецификация!F108="","",Спецификация!F108)</f>
        <v/>
      </c>
      <c r="F92" s="1" t="str">
        <f>IF(Спецификация!G108="","",Спецификация!G108)</f>
        <v/>
      </c>
      <c r="G92" s="6" t="str">
        <f>IF(Спецификация!H108="+","Не задана"," ")</f>
        <v xml:space="preserve"> </v>
      </c>
      <c r="H92" s="6" t="str">
        <f>IF(Спецификация!I108="","",Спецификация!I108)</f>
        <v/>
      </c>
      <c r="I92" s="6" t="str">
        <f>IF(Спецификация!J108="","",Спецификация!J108)</f>
        <v/>
      </c>
      <c r="J92" s="6" t="str">
        <f>IF(Спецификация!K108="","",Спецификация!K108)</f>
        <v/>
      </c>
      <c r="K92" s="6" t="str">
        <f>IF(Спецификация!L108="","",Спецификация!L108)</f>
        <v/>
      </c>
      <c r="L92" s="6" t="str">
        <f>IF(Спецификация!M108="Требуется","ПР","")</f>
        <v/>
      </c>
      <c r="M92" s="6" t="str">
        <f>IF(Спецификация!N108="Требуется","ФР","")</f>
        <v/>
      </c>
      <c r="N92" s="6" t="str">
        <f>IF(Спецификация!O108="Требуется","СР","")</f>
        <v/>
      </c>
      <c r="O92" s="1" t="str">
        <f>IF(Спецификация!P108="","",Спецификация!P108)</f>
        <v/>
      </c>
    </row>
    <row r="93" spans="1:15" x14ac:dyDescent="0.25">
      <c r="A93" s="1">
        <f>Спецификация!A109</f>
        <v>92</v>
      </c>
      <c r="B93" s="1" t="str">
        <f>(Спецификация!B109&amp;" "&amp;Спецификация!C109)</f>
        <v xml:space="preserve"> </v>
      </c>
      <c r="C93" s="5" t="str">
        <f>IF(Спецификация!D109="","",Спецификация!D109)</f>
        <v/>
      </c>
      <c r="D93" s="1" t="str">
        <f>IF(Спецификация!E109="","",Спецификация!E109)</f>
        <v/>
      </c>
      <c r="E93" s="1" t="str">
        <f>IF(Спецификация!F109="","",Спецификация!F109)</f>
        <v/>
      </c>
      <c r="F93" s="1" t="str">
        <f>IF(Спецификация!G109="","",Спецификация!G109)</f>
        <v/>
      </c>
      <c r="G93" s="6" t="str">
        <f>IF(Спецификация!H109="+","Не задана"," ")</f>
        <v xml:space="preserve"> </v>
      </c>
      <c r="H93" s="6" t="str">
        <f>IF(Спецификация!I109="","",Спецификация!I109)</f>
        <v/>
      </c>
      <c r="I93" s="6" t="str">
        <f>IF(Спецификация!J109="","",Спецификация!J109)</f>
        <v/>
      </c>
      <c r="J93" s="6" t="str">
        <f>IF(Спецификация!K109="","",Спецификация!K109)</f>
        <v/>
      </c>
      <c r="K93" s="6" t="str">
        <f>IF(Спецификация!L109="","",Спецификация!L109)</f>
        <v/>
      </c>
      <c r="L93" s="6" t="str">
        <f>IF(Спецификация!M109="Требуется","ПР","")</f>
        <v/>
      </c>
      <c r="M93" s="6" t="str">
        <f>IF(Спецификация!N109="Требуется","ФР","")</f>
        <v/>
      </c>
      <c r="N93" s="6" t="str">
        <f>IF(Спецификация!O109="Требуется","СР","")</f>
        <v/>
      </c>
      <c r="O93" s="1" t="str">
        <f>IF(Спецификация!P109="","",Спецификация!P109)</f>
        <v/>
      </c>
    </row>
    <row r="94" spans="1:15" x14ac:dyDescent="0.25">
      <c r="A94" s="1">
        <f>Спецификация!A110</f>
        <v>93</v>
      </c>
      <c r="B94" s="1" t="str">
        <f>(Спецификация!B110&amp;" "&amp;Спецификация!C110)</f>
        <v xml:space="preserve"> </v>
      </c>
      <c r="C94" s="5" t="str">
        <f>IF(Спецификация!D110="","",Спецификация!D110)</f>
        <v/>
      </c>
      <c r="D94" s="1" t="str">
        <f>IF(Спецификация!E110="","",Спецификация!E110)</f>
        <v/>
      </c>
      <c r="E94" s="1" t="str">
        <f>IF(Спецификация!F110="","",Спецификация!F110)</f>
        <v/>
      </c>
      <c r="F94" s="1" t="str">
        <f>IF(Спецификация!G110="","",Спецификация!G110)</f>
        <v/>
      </c>
      <c r="G94" s="6" t="str">
        <f>IF(Спецификация!H110="+","Не задана"," ")</f>
        <v xml:space="preserve"> </v>
      </c>
      <c r="H94" s="6" t="str">
        <f>IF(Спецификация!I110="","",Спецификация!I110)</f>
        <v/>
      </c>
      <c r="I94" s="6" t="str">
        <f>IF(Спецификация!J110="","",Спецификация!J110)</f>
        <v/>
      </c>
      <c r="J94" s="6" t="str">
        <f>IF(Спецификация!K110="","",Спецификация!K110)</f>
        <v/>
      </c>
      <c r="K94" s="6" t="str">
        <f>IF(Спецификация!L110="","",Спецификация!L110)</f>
        <v/>
      </c>
      <c r="L94" s="6" t="str">
        <f>IF(Спецификация!M110="Требуется","ПР","")</f>
        <v/>
      </c>
      <c r="M94" s="6" t="str">
        <f>IF(Спецификация!N110="Требуется","ФР","")</f>
        <v/>
      </c>
      <c r="N94" s="6" t="str">
        <f>IF(Спецификация!O110="Требуется","СР","")</f>
        <v/>
      </c>
      <c r="O94" s="1" t="str">
        <f>IF(Спецификация!P110="","",Спецификация!P110)</f>
        <v/>
      </c>
    </row>
    <row r="95" spans="1:15" x14ac:dyDescent="0.25">
      <c r="A95" s="1">
        <f>Спецификация!A111</f>
        <v>94</v>
      </c>
      <c r="B95" s="1" t="str">
        <f>(Спецификация!B111&amp;" "&amp;Спецификация!C111)</f>
        <v xml:space="preserve"> </v>
      </c>
      <c r="C95" s="5" t="str">
        <f>IF(Спецификация!D111="","",Спецификация!D111)</f>
        <v/>
      </c>
      <c r="D95" s="1" t="str">
        <f>IF(Спецификация!E111="","",Спецификация!E111)</f>
        <v/>
      </c>
      <c r="E95" s="1" t="str">
        <f>IF(Спецификация!F111="","",Спецификация!F111)</f>
        <v/>
      </c>
      <c r="F95" s="1" t="str">
        <f>IF(Спецификация!G111="","",Спецификация!G111)</f>
        <v/>
      </c>
      <c r="G95" s="6" t="str">
        <f>IF(Спецификация!H111="+","Не задана"," ")</f>
        <v xml:space="preserve"> </v>
      </c>
      <c r="H95" s="6" t="str">
        <f>IF(Спецификация!I111="","",Спецификация!I111)</f>
        <v/>
      </c>
      <c r="I95" s="6" t="str">
        <f>IF(Спецификация!J111="","",Спецификация!J111)</f>
        <v/>
      </c>
      <c r="J95" s="6" t="str">
        <f>IF(Спецификация!K111="","",Спецификация!K111)</f>
        <v/>
      </c>
      <c r="K95" s="6" t="str">
        <f>IF(Спецификация!L111="","",Спецификация!L111)</f>
        <v/>
      </c>
      <c r="L95" s="6" t="str">
        <f>IF(Спецификация!M111="Требуется","ПР","")</f>
        <v/>
      </c>
      <c r="M95" s="6" t="str">
        <f>IF(Спецификация!N111="Требуется","ФР","")</f>
        <v/>
      </c>
      <c r="N95" s="6" t="str">
        <f>IF(Спецификация!O111="Требуется","СР","")</f>
        <v/>
      </c>
      <c r="O95" s="1" t="str">
        <f>IF(Спецификация!P111="","",Спецификация!P111)</f>
        <v/>
      </c>
    </row>
    <row r="96" spans="1:15" x14ac:dyDescent="0.25">
      <c r="A96" s="1">
        <f>Спецификация!A112</f>
        <v>95</v>
      </c>
      <c r="B96" s="1" t="str">
        <f>(Спецификация!B112&amp;" "&amp;Спецификация!C112)</f>
        <v xml:space="preserve"> </v>
      </c>
      <c r="C96" s="5" t="str">
        <f>IF(Спецификация!D112="","",Спецификация!D112)</f>
        <v/>
      </c>
      <c r="D96" s="1" t="str">
        <f>IF(Спецификация!E112="","",Спецификация!E112)</f>
        <v/>
      </c>
      <c r="E96" s="1" t="str">
        <f>IF(Спецификация!F112="","",Спецификация!F112)</f>
        <v/>
      </c>
      <c r="F96" s="1" t="str">
        <f>IF(Спецификация!G112="","",Спецификация!G112)</f>
        <v/>
      </c>
      <c r="G96" s="6" t="str">
        <f>IF(Спецификация!H112="+","Не задана"," ")</f>
        <v xml:space="preserve"> </v>
      </c>
      <c r="H96" s="6" t="str">
        <f>IF(Спецификация!I112="","",Спецификация!I112)</f>
        <v/>
      </c>
      <c r="I96" s="6" t="str">
        <f>IF(Спецификация!J112="","",Спецификация!J112)</f>
        <v/>
      </c>
      <c r="J96" s="6" t="str">
        <f>IF(Спецификация!K112="","",Спецификация!K112)</f>
        <v/>
      </c>
      <c r="K96" s="6" t="str">
        <f>IF(Спецификация!L112="","",Спецификация!L112)</f>
        <v/>
      </c>
      <c r="L96" s="6" t="str">
        <f>IF(Спецификация!M112="Требуется","ПР","")</f>
        <v/>
      </c>
      <c r="M96" s="6" t="str">
        <f>IF(Спецификация!N112="Требуется","ФР","")</f>
        <v/>
      </c>
      <c r="N96" s="6" t="str">
        <f>IF(Спецификация!O112="Требуется","СР","")</f>
        <v/>
      </c>
      <c r="O96" s="1" t="str">
        <f>IF(Спецификация!P112="","",Спецификация!P112)</f>
        <v/>
      </c>
    </row>
    <row r="97" spans="1:15" x14ac:dyDescent="0.25">
      <c r="A97" s="1">
        <f>Спецификация!A113</f>
        <v>96</v>
      </c>
      <c r="B97" s="1" t="str">
        <f>(Спецификация!B113&amp;" "&amp;Спецификация!C113)</f>
        <v xml:space="preserve"> </v>
      </c>
      <c r="C97" s="5" t="str">
        <f>IF(Спецификация!D113="","",Спецификация!D113)</f>
        <v/>
      </c>
      <c r="D97" s="1" t="str">
        <f>IF(Спецификация!E113="","",Спецификация!E113)</f>
        <v/>
      </c>
      <c r="E97" s="1" t="str">
        <f>IF(Спецификация!F113="","",Спецификация!F113)</f>
        <v/>
      </c>
      <c r="F97" s="1" t="str">
        <f>IF(Спецификация!G113="","",Спецификация!G113)</f>
        <v/>
      </c>
      <c r="G97" s="6" t="str">
        <f>IF(Спецификация!H113="+","Не задана"," ")</f>
        <v xml:space="preserve"> </v>
      </c>
      <c r="H97" s="6" t="str">
        <f>IF(Спецификация!I113="","",Спецификация!I113)</f>
        <v/>
      </c>
      <c r="I97" s="6" t="str">
        <f>IF(Спецификация!J113="","",Спецификация!J113)</f>
        <v/>
      </c>
      <c r="J97" s="6" t="str">
        <f>IF(Спецификация!K113="","",Спецификация!K113)</f>
        <v/>
      </c>
      <c r="K97" s="6" t="str">
        <f>IF(Спецификация!L113="","",Спецификация!L113)</f>
        <v/>
      </c>
      <c r="L97" s="6" t="str">
        <f>IF(Спецификация!M113="Требуется","ПР","")</f>
        <v/>
      </c>
      <c r="M97" s="6" t="str">
        <f>IF(Спецификация!N113="Требуется","ФР","")</f>
        <v/>
      </c>
      <c r="N97" s="6" t="str">
        <f>IF(Спецификация!O113="Требуется","СР","")</f>
        <v/>
      </c>
      <c r="O97" s="1" t="str">
        <f>IF(Спецификация!P113="","",Спецификация!P113)</f>
        <v/>
      </c>
    </row>
    <row r="98" spans="1:15" x14ac:dyDescent="0.25">
      <c r="A98" s="1">
        <f>Спецификация!A114</f>
        <v>97</v>
      </c>
      <c r="B98" s="1" t="str">
        <f>(Спецификация!B114&amp;" "&amp;Спецификация!C114)</f>
        <v xml:space="preserve"> </v>
      </c>
      <c r="C98" s="5" t="str">
        <f>IF(Спецификация!D114="","",Спецификация!D114)</f>
        <v/>
      </c>
      <c r="D98" s="1" t="str">
        <f>IF(Спецификация!E114="","",Спецификация!E114)</f>
        <v/>
      </c>
      <c r="E98" s="1" t="str">
        <f>IF(Спецификация!F114="","",Спецификация!F114)</f>
        <v/>
      </c>
      <c r="F98" s="1" t="str">
        <f>IF(Спецификация!G114="","",Спецификация!G114)</f>
        <v/>
      </c>
      <c r="G98" s="6" t="str">
        <f>IF(Спецификация!H114="+","Не задана"," ")</f>
        <v xml:space="preserve"> </v>
      </c>
      <c r="H98" s="6" t="str">
        <f>IF(Спецификация!I114="","",Спецификация!I114)</f>
        <v/>
      </c>
      <c r="I98" s="6" t="str">
        <f>IF(Спецификация!J114="","",Спецификация!J114)</f>
        <v/>
      </c>
      <c r="J98" s="6" t="str">
        <f>IF(Спецификация!K114="","",Спецификация!K114)</f>
        <v/>
      </c>
      <c r="K98" s="6" t="str">
        <f>IF(Спецификация!L114="","",Спецификация!L114)</f>
        <v/>
      </c>
      <c r="L98" s="6" t="str">
        <f>IF(Спецификация!M114="Требуется","ПР","")</f>
        <v/>
      </c>
      <c r="M98" s="6" t="str">
        <f>IF(Спецификация!N114="Требуется","ФР","")</f>
        <v/>
      </c>
      <c r="N98" s="6" t="str">
        <f>IF(Спецификация!O114="Требуется","СР","")</f>
        <v/>
      </c>
      <c r="O98" s="1" t="str">
        <f>IF(Спецификация!P114="","",Спецификация!P114)</f>
        <v/>
      </c>
    </row>
    <row r="99" spans="1:15" x14ac:dyDescent="0.25">
      <c r="A99" s="1">
        <f>Спецификация!A115</f>
        <v>98</v>
      </c>
      <c r="B99" s="1" t="str">
        <f>(Спецификация!B115&amp;" "&amp;Спецификация!C115)</f>
        <v xml:space="preserve"> </v>
      </c>
      <c r="C99" s="5" t="str">
        <f>IF(Спецификация!D115="","",Спецификация!D115)</f>
        <v/>
      </c>
      <c r="D99" s="1" t="str">
        <f>IF(Спецификация!E115="","",Спецификация!E115)</f>
        <v/>
      </c>
      <c r="E99" s="1" t="str">
        <f>IF(Спецификация!F115="","",Спецификация!F115)</f>
        <v/>
      </c>
      <c r="F99" s="1" t="str">
        <f>IF(Спецификация!G115="","",Спецификация!G115)</f>
        <v/>
      </c>
      <c r="G99" s="6" t="str">
        <f>IF(Спецификация!H115="+","Не задана"," ")</f>
        <v xml:space="preserve"> </v>
      </c>
      <c r="H99" s="6" t="str">
        <f>IF(Спецификация!I115="","",Спецификация!I115)</f>
        <v/>
      </c>
      <c r="I99" s="6" t="str">
        <f>IF(Спецификация!J115="","",Спецификация!J115)</f>
        <v/>
      </c>
      <c r="J99" s="6" t="str">
        <f>IF(Спецификация!K115="","",Спецификация!K115)</f>
        <v/>
      </c>
      <c r="K99" s="6" t="str">
        <f>IF(Спецификация!L115="","",Спецификация!L115)</f>
        <v/>
      </c>
      <c r="L99" s="6" t="str">
        <f>IF(Спецификация!M115="Требуется","ПР","")</f>
        <v/>
      </c>
      <c r="M99" s="6" t="str">
        <f>IF(Спецификация!N115="Требуется","ФР","")</f>
        <v/>
      </c>
      <c r="N99" s="6" t="str">
        <f>IF(Спецификация!O115="Требуется","СР","")</f>
        <v/>
      </c>
      <c r="O99" s="1" t="str">
        <f>IF(Спецификация!P115="","",Спецификация!P115)</f>
        <v/>
      </c>
    </row>
    <row r="100" spans="1:15" x14ac:dyDescent="0.25">
      <c r="A100" s="1">
        <f>Спецификация!A116</f>
        <v>99</v>
      </c>
      <c r="B100" s="1" t="str">
        <f>(Спецификация!B116&amp;" "&amp;Спецификация!C116)</f>
        <v xml:space="preserve"> </v>
      </c>
      <c r="C100" s="5" t="str">
        <f>IF(Спецификация!D116="","",Спецификация!D116)</f>
        <v/>
      </c>
      <c r="D100" s="1" t="str">
        <f>IF(Спецификация!E116="","",Спецификация!E116)</f>
        <v/>
      </c>
      <c r="E100" s="1" t="str">
        <f>IF(Спецификация!F116="","",Спецификация!F116)</f>
        <v/>
      </c>
      <c r="F100" s="1" t="str">
        <f>IF(Спецификация!G116="","",Спецификация!G116)</f>
        <v/>
      </c>
      <c r="G100" s="6" t="str">
        <f>IF(Спецификация!H116="+","Не задана"," ")</f>
        <v xml:space="preserve"> </v>
      </c>
      <c r="H100" s="6" t="str">
        <f>IF(Спецификация!I116="","",Спецификация!I116)</f>
        <v/>
      </c>
      <c r="I100" s="6" t="str">
        <f>IF(Спецификация!J116="","",Спецификация!J116)</f>
        <v/>
      </c>
      <c r="J100" s="6" t="str">
        <f>IF(Спецификация!K116="","",Спецификация!K116)</f>
        <v/>
      </c>
      <c r="K100" s="6" t="str">
        <f>IF(Спецификация!L116="","",Спецификация!L116)</f>
        <v/>
      </c>
      <c r="L100" s="6" t="str">
        <f>IF(Спецификация!M116="Требуется","ПР","")</f>
        <v/>
      </c>
      <c r="M100" s="6" t="str">
        <f>IF(Спецификация!N116="Требуется","ФР","")</f>
        <v/>
      </c>
      <c r="N100" s="6" t="str">
        <f>IF(Спецификация!O116="Требуется","СР","")</f>
        <v/>
      </c>
      <c r="O100" s="1" t="str">
        <f>IF(Спецификация!P116="","",Спецификация!P116)</f>
        <v/>
      </c>
    </row>
    <row r="101" spans="1:15" x14ac:dyDescent="0.25">
      <c r="A101" s="1">
        <f>Спецификация!A117</f>
        <v>100</v>
      </c>
      <c r="B101" s="1" t="str">
        <f>(Спецификация!B117&amp;" "&amp;Спецификация!C117)</f>
        <v xml:space="preserve"> </v>
      </c>
      <c r="C101" s="5" t="str">
        <f>IF(Спецификация!D117="","",Спецификация!D117)</f>
        <v/>
      </c>
      <c r="D101" s="1" t="str">
        <f>IF(Спецификация!E117="","",Спецификация!E117)</f>
        <v/>
      </c>
      <c r="E101" s="1" t="str">
        <f>IF(Спецификация!F117="","",Спецификация!F117)</f>
        <v/>
      </c>
      <c r="F101" s="1" t="str">
        <f>IF(Спецификация!G117="","",Спецификация!G117)</f>
        <v/>
      </c>
      <c r="G101" s="6" t="str">
        <f>IF(Спецификация!H117="+","Не задана"," ")</f>
        <v xml:space="preserve"> </v>
      </c>
      <c r="H101" s="6" t="str">
        <f>IF(Спецификация!I117="","",Спецификация!I117)</f>
        <v/>
      </c>
      <c r="I101" s="6" t="str">
        <f>IF(Спецификация!J117="","",Спецификация!J117)</f>
        <v/>
      </c>
      <c r="J101" s="6" t="str">
        <f>IF(Спецификация!K117="","",Спецификация!K117)</f>
        <v/>
      </c>
      <c r="K101" s="6" t="str">
        <f>IF(Спецификация!L117="","",Спецификация!L117)</f>
        <v/>
      </c>
      <c r="L101" s="6" t="str">
        <f>IF(Спецификация!M117="Требуется","ПР","")</f>
        <v/>
      </c>
      <c r="M101" s="6" t="str">
        <f>IF(Спецификация!N117="Требуется","ФР","")</f>
        <v/>
      </c>
      <c r="N101" s="6" t="str">
        <f>IF(Спецификация!O117="Требуется","СР","")</f>
        <v/>
      </c>
    </row>
    <row r="102" spans="1:15" x14ac:dyDescent="0.25">
      <c r="L102" s="6"/>
      <c r="M102" s="6"/>
      <c r="N102" s="6"/>
    </row>
    <row r="103" spans="1:15" x14ac:dyDescent="0.25">
      <c r="L103" s="6"/>
      <c r="M103" s="6"/>
      <c r="N103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Спецификация</vt:lpstr>
      <vt:lpstr>Файл загрузки</vt:lpstr>
      <vt:lpstr>BySpan</vt:lpstr>
      <vt:lpstr>Egger</vt:lpstr>
      <vt:lpstr>Kronospan</vt:lpstr>
      <vt:lpstr>Возможно</vt:lpstr>
      <vt:lpstr>Вращение</vt:lpstr>
      <vt:lpstr>ДВП</vt:lpstr>
      <vt:lpstr>клей</vt:lpstr>
      <vt:lpstr>кромка</vt:lpstr>
      <vt:lpstr>Спецификация!Область_печати</vt:lpstr>
      <vt:lpstr>'Файл загрузки'!Область_печати</vt:lpstr>
      <vt:lpstr>толщина</vt:lpstr>
      <vt:lpstr>толщины</vt:lpstr>
      <vt:lpstr>требуется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 — Раскрой</dc:title>
  <dc:subject/>
  <dc:creator>Белсимплит</dc:creator>
  <cp:keywords/>
  <dc:description/>
  <cp:lastModifiedBy>Dmitry</cp:lastModifiedBy>
  <dcterms:created xsi:type="dcterms:W3CDTF">2025-07-01T08:27:25Z</dcterms:created>
  <dcterms:modified xsi:type="dcterms:W3CDTF">2026-04-02T07:13:49Z</dcterms:modified>
  <cp:category/>
</cp:coreProperties>
</file>